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4519"/>
</workbook>
</file>

<file path=xl/calcChain.xml><?xml version="1.0" encoding="utf-8"?>
<calcChain xmlns="http://schemas.openxmlformats.org/spreadsheetml/2006/main">
  <c r="I97" i="2"/>
  <c r="I96"/>
  <c r="I95"/>
  <c r="I94"/>
  <c r="I92"/>
  <c r="I91"/>
  <c r="I90"/>
  <c r="I88"/>
  <c r="I87"/>
  <c r="I86"/>
  <c r="I85"/>
  <c r="I84"/>
  <c r="I83"/>
  <c r="I82"/>
  <c r="I81"/>
  <c r="I79"/>
  <c r="I78"/>
  <c r="I76"/>
  <c r="I75"/>
  <c r="I74"/>
  <c r="I73"/>
  <c r="I72"/>
  <c r="I70"/>
  <c r="I68"/>
  <c r="I67"/>
  <c r="I66"/>
  <c r="I65"/>
  <c r="I64"/>
  <c r="I62"/>
  <c r="I61"/>
  <c r="I60"/>
  <c r="I59"/>
  <c r="I58"/>
  <c r="I56"/>
  <c r="I55"/>
  <c r="I54"/>
  <c r="I53"/>
  <c r="I52"/>
  <c r="I51"/>
  <c r="I50"/>
  <c r="I49"/>
  <c r="I48"/>
  <c r="I47"/>
  <c r="I46"/>
  <c r="I45"/>
  <c r="I44"/>
  <c r="I43"/>
  <c r="I42"/>
  <c r="I41"/>
  <c r="I4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7"/>
  <c r="I98"/>
  <c r="I16"/>
  <c r="I15"/>
  <c r="I14"/>
</calcChain>
</file>

<file path=xl/sharedStrings.xml><?xml version="1.0" encoding="utf-8"?>
<sst xmlns="http://schemas.openxmlformats.org/spreadsheetml/2006/main" count="897" uniqueCount="615">
  <si>
    <t>OC</t>
  </si>
  <si>
    <t>SC</t>
  </si>
  <si>
    <t>ST</t>
  </si>
  <si>
    <t>Management Quota</t>
  </si>
  <si>
    <t>BC</t>
  </si>
  <si>
    <t>BC-A</t>
  </si>
  <si>
    <t>BC-E</t>
  </si>
  <si>
    <t>BC-C</t>
  </si>
  <si>
    <t>BC-D</t>
  </si>
  <si>
    <t>BC-B</t>
  </si>
  <si>
    <t>Masaram Indupriya</t>
  </si>
  <si>
    <t>A.Dedeepya</t>
  </si>
  <si>
    <t>Padamuthamu Vintha Srujana</t>
  </si>
  <si>
    <t>V.Sowmya</t>
  </si>
  <si>
    <t>Vakiti Aparna</t>
  </si>
  <si>
    <t>M.P.Kumari Kavya Sali</t>
  </si>
  <si>
    <t>Kamma Sushma Sree</t>
  </si>
  <si>
    <t>Nookala Hemasree</t>
  </si>
  <si>
    <t>Gurrram Jyothi</t>
  </si>
  <si>
    <t>Sadu Hemamayee</t>
  </si>
  <si>
    <t>Dasetty Jaya Surya</t>
  </si>
  <si>
    <t>Gurajala Vinod</t>
  </si>
  <si>
    <t>C.Bhanu Prakash</t>
  </si>
  <si>
    <t>Talari Vishnu</t>
  </si>
  <si>
    <t>T G S Ranganathan</t>
  </si>
  <si>
    <t>Elike Manasa</t>
  </si>
  <si>
    <t>T.Jayachandra</t>
  </si>
  <si>
    <t>SK.    Ameena</t>
  </si>
  <si>
    <t>V M Swathi</t>
  </si>
  <si>
    <t>D.Yamini</t>
  </si>
  <si>
    <t>M.Shivani</t>
  </si>
  <si>
    <t>Chanasri Divya</t>
  </si>
  <si>
    <t>Muni Srujana</t>
  </si>
  <si>
    <t>Kuruva Saikumar</t>
  </si>
  <si>
    <t>Mokka Sree Lasya</t>
  </si>
  <si>
    <t>V.Harshita</t>
  </si>
  <si>
    <t>B.M.Sree Pujitha</t>
  </si>
  <si>
    <t>Kateboyena Snetha</t>
  </si>
  <si>
    <t>Shaik Faris</t>
  </si>
  <si>
    <t>Jella Pushpalatha</t>
  </si>
  <si>
    <t>P.Reshma Banu</t>
  </si>
  <si>
    <t>Kavali Bhargavi</t>
  </si>
  <si>
    <t>Bhupati Sujana</t>
  </si>
  <si>
    <t>Srinivasulu Priyanka</t>
  </si>
  <si>
    <t>Kotlapati Nitish Kumar</t>
  </si>
  <si>
    <t>Alluri Blessy Parimala Rani</t>
  </si>
  <si>
    <t>B.Pavan</t>
  </si>
  <si>
    <t>B.Bhindu</t>
  </si>
  <si>
    <t>Vuyyuru Siva Naga Jayasri</t>
  </si>
  <si>
    <t>V.Divya Sree</t>
  </si>
  <si>
    <t>Mamidala Madhurima</t>
  </si>
  <si>
    <t>Shaik Afsha</t>
  </si>
  <si>
    <t>Kutagulla Althaf</t>
  </si>
  <si>
    <t>Nalladari Ushha</t>
  </si>
  <si>
    <t>Kocharla Rajarajeswari</t>
  </si>
  <si>
    <t>Hillali Jabeebullah</t>
  </si>
  <si>
    <t>Madarapu Mounika</t>
  </si>
  <si>
    <t>Nikhil Avulapati</t>
  </si>
  <si>
    <t>P.Venkata Raghu Raman</t>
  </si>
  <si>
    <t>M.Sarat Sai</t>
  </si>
  <si>
    <t>T.M Saqlain</t>
  </si>
  <si>
    <t>Marati Savanth Likhita</t>
  </si>
  <si>
    <t>Gunti Reshma Krishna</t>
  </si>
  <si>
    <t>Prem Kumar Janjanam</t>
  </si>
  <si>
    <t>K.Sai Kumar</t>
  </si>
  <si>
    <t>M.Sai Srinivasa Reddy</t>
  </si>
  <si>
    <t>Gaddam Sai Niharika</t>
  </si>
  <si>
    <t>Ala Keerthi Priya</t>
  </si>
  <si>
    <t>Seema Tahaseen</t>
  </si>
  <si>
    <t>Kota Bhargavi</t>
  </si>
  <si>
    <t>V.Naveen Chary</t>
  </si>
  <si>
    <t>Makani Haritha</t>
  </si>
  <si>
    <t>Akkenapalli Vinay Kumar</t>
  </si>
  <si>
    <t>B.Haritha</t>
  </si>
  <si>
    <t>Mannuru Madhavan</t>
  </si>
  <si>
    <t>G.Pavitra</t>
  </si>
  <si>
    <t>Badugu Deepak</t>
  </si>
  <si>
    <t>Shaik Shahensha Afzal Biya bani</t>
  </si>
  <si>
    <t>Mugi Jaideep Kumar</t>
  </si>
  <si>
    <t>T.Nikhil Nirupam</t>
  </si>
  <si>
    <t>Patan Mahaboob khan</t>
  </si>
  <si>
    <t>D.Laksmi Tejasri</t>
  </si>
  <si>
    <t>Shaik Arshiya</t>
  </si>
  <si>
    <t>Thodeti Mohan Chandra</t>
  </si>
  <si>
    <t>Gujjala Aishwarya</t>
  </si>
  <si>
    <t>Dudekula Mahaboob Subhan</t>
  </si>
  <si>
    <t>Gorantla UdayaSankar</t>
  </si>
  <si>
    <t>B.Sowmya</t>
  </si>
  <si>
    <t>B.Sai Likhita</t>
  </si>
  <si>
    <t>K.Bhavitheja</t>
  </si>
  <si>
    <t>Chadalavada MERCY Mahitha</t>
  </si>
  <si>
    <t>S.Salomi Deva Kumari</t>
  </si>
  <si>
    <t>Koilakuntla Priya Singh</t>
  </si>
  <si>
    <t>Medesetty Nikhila</t>
  </si>
  <si>
    <t>Shaik Jashmini</t>
  </si>
  <si>
    <t>Nikhila Rani Mande</t>
  </si>
  <si>
    <t>Athabathula Priyadarsini</t>
  </si>
  <si>
    <t>Shaik Nousheen</t>
  </si>
  <si>
    <t>veera Manasa Hari Priya</t>
  </si>
  <si>
    <t>Patapati Vineetha</t>
  </si>
  <si>
    <t>Kapu Bhavana</t>
  </si>
  <si>
    <t>G.Sai Krishna</t>
  </si>
  <si>
    <t>Raichur Prathusha</t>
  </si>
  <si>
    <t>Maloth Gayatri</t>
  </si>
  <si>
    <t>Thothadi Devika</t>
  </si>
  <si>
    <t>Beerangi Gunasekhar</t>
  </si>
  <si>
    <t>Undralla Vidya Anaya</t>
  </si>
  <si>
    <t>Chaluvaji Sahithi</t>
  </si>
  <si>
    <t>Institution Id (e.g. AYU0001):</t>
  </si>
  <si>
    <t>Institution Name:</t>
  </si>
  <si>
    <t>SRI ADI SIVA SADGURU ALLI SAHEB SIVAARYULA AYURVEDIC MEDICAL COLLEGE, THIMMAPURAM, GUNTAKAL-515802, ANANTAPURAMU DIST.ANDHRA PRADESH</t>
  </si>
  <si>
    <t>S. No</t>
  </si>
  <si>
    <t>Name of Student</t>
  </si>
  <si>
    <t>A T Sreedivya</t>
  </si>
  <si>
    <t>Ch.Mallikarjuna Reddy</t>
  </si>
  <si>
    <t>30.08.1999</t>
  </si>
  <si>
    <t>06.08.1999</t>
  </si>
  <si>
    <t>10.07.1999</t>
  </si>
  <si>
    <t>07.07.1998</t>
  </si>
  <si>
    <t>12.04.1998</t>
  </si>
  <si>
    <t>2018-19</t>
  </si>
  <si>
    <t>BOOTHAM VINAY</t>
  </si>
  <si>
    <t>BOOTHAM NARASAIAH</t>
  </si>
  <si>
    <t>16.02.1999</t>
  </si>
  <si>
    <t>9-51, KOTHAPALLI, REGONDA DIST, WARANGAL - 506345. PH : 9059976258.</t>
  </si>
  <si>
    <t>GOVT. QUOTA</t>
  </si>
  <si>
    <t>BAVIKATI DIVYA SAI</t>
  </si>
  <si>
    <t>BAVIKATI ESWARAIAH</t>
  </si>
  <si>
    <t>16.07.1998</t>
  </si>
  <si>
    <t>2-379-A, VIMALA FAROOQ NAGAR, RUDRAMPETA, ANANTAPUR DIST, 515004, PH: 8328503368.</t>
  </si>
  <si>
    <t>BC-B - KURUBA</t>
  </si>
  <si>
    <t>PANNATI SUSHMA</t>
  </si>
  <si>
    <t>P. SATYANARAYANA</t>
  </si>
  <si>
    <t>27.02.2000</t>
  </si>
  <si>
    <t>3-773, SAI NAGAR COLONY, PARKAL, WARANGAL - 506164, PH : 7901454576.</t>
  </si>
  <si>
    <t>BC-B PADMASALI</t>
  </si>
  <si>
    <t>MALAVE NIKHIL KUMAR</t>
  </si>
  <si>
    <t>MALAVE ANANDA RAO</t>
  </si>
  <si>
    <t>21.07.1999</t>
  </si>
  <si>
    <t>12/26, MEDARA STREET, KADAPA - 516001, PH: 9948475155.</t>
  </si>
  <si>
    <t>PEBBETI KRUSHITHA</t>
  </si>
  <si>
    <t>PEBBETI PULLA REDDY</t>
  </si>
  <si>
    <t>25.02.2000</t>
  </si>
  <si>
    <t>POLUR (V), NANDYAL (M), KURNOOL DIST. - 518511, PH : 9052696157, 6304281271.</t>
  </si>
  <si>
    <t>OC - KAPU</t>
  </si>
  <si>
    <t>GUJJALA PRIYANKA</t>
  </si>
  <si>
    <t>GUJJALA MUTHYALAPPA</t>
  </si>
  <si>
    <t>28.12.1998</t>
  </si>
  <si>
    <t>SUBBARAYUNIPALLI (V), C.K. PALLI (M), ANANTAPUR DIST. 515101, PH: 9989558058.</t>
  </si>
  <si>
    <t>GANDURI PURNA MANI SHANKAR</t>
  </si>
  <si>
    <t>G. RAVI KUMAR</t>
  </si>
  <si>
    <t>25.11.1997</t>
  </si>
  <si>
    <t>11-21-23, AMBEDKAR NAGAR, NEAR GEETHA MANDIRAM, KAVALI, NELLORE - 524201. PH : 7989945561, 9014224304.</t>
  </si>
  <si>
    <t>K. NANDINI DEVI</t>
  </si>
  <si>
    <t>K. SREENIVASULU REDDY</t>
  </si>
  <si>
    <t>20.07.1998</t>
  </si>
  <si>
    <t>NANDIPALLI, BADVEL (M), KADAPA DIST. - 516227. PH: 9441138189, 9989258185.</t>
  </si>
  <si>
    <t>M.V.K.T. PRIYA HARSHITHA</t>
  </si>
  <si>
    <t>M.V.S.B. ANIL KUMAR</t>
  </si>
  <si>
    <t>24.07.2000</t>
  </si>
  <si>
    <t>1/19, APHB COLONY, NEAR NATIONAL SCHOOL, ADONI, KURNOOL DIST - 518301, PH : 9701962906.</t>
  </si>
  <si>
    <t xml:space="preserve">OC </t>
  </si>
  <si>
    <t>G. NAGA NISHITHA</t>
  </si>
  <si>
    <t>G. SARVESWAR RAO</t>
  </si>
  <si>
    <t>09.08.2000</t>
  </si>
  <si>
    <t>27-4-413, SRI LAKSHMI SRINIVASA HOMES, DARGA STREET, BALAJI NAGAR, NELLORE - 524002. PH : 8332979016.</t>
  </si>
  <si>
    <t>C. CHENNA REDDY</t>
  </si>
  <si>
    <t>GANTASALA DHARANI</t>
  </si>
  <si>
    <t>G. RAJENDRA PRASAD</t>
  </si>
  <si>
    <t>12.01.2000</t>
  </si>
  <si>
    <t>8-141, TALAPULA, NEAR POLICE STTION, KADIRI, ANANTAPUR DIST - 515581, PH : 9885469114, 9441905088.</t>
  </si>
  <si>
    <t>M. HEMAVATHI</t>
  </si>
  <si>
    <t>M. MARKONDAIH</t>
  </si>
  <si>
    <t>24.07.1998</t>
  </si>
  <si>
    <t>1-107, KALUVA PALLI(V) , MANDI PETA, KOTTURU (PO) PALAMANERU (M), CHITTOOR DIST.- 517408, PH : 9440416146, 9985832651.</t>
  </si>
  <si>
    <t>GANDHAVALLI SAMPATH BABU</t>
  </si>
  <si>
    <t>G. SIDDAIAH</t>
  </si>
  <si>
    <t>16.04.1999</t>
  </si>
  <si>
    <t>6-6-162, BALAJI GARDEN, NAIDU PET, NELLORE - 524126. PH : 7382885353, 9381593396.</t>
  </si>
  <si>
    <t>UPPU SWETHA</t>
  </si>
  <si>
    <t>UPPU SREENIVASULU</t>
  </si>
  <si>
    <t>25.07.2000</t>
  </si>
  <si>
    <t>NORTH RAJ PALEM, KADALUR (M), NELLORE DIST. - 524366. PH : 6304873695, 9550559177.</t>
  </si>
  <si>
    <t>TUMMALA SAI NANDINI</t>
  </si>
  <si>
    <t>TUMMALA NARENDRA</t>
  </si>
  <si>
    <t>14.07.1999</t>
  </si>
  <si>
    <t>3/18-1, BANGISAHEB PETA, SARVODAYA STREET, GUDUR - 524101. PH : 6309663358, 9963963583.</t>
  </si>
  <si>
    <t>K. GAYATHRI</t>
  </si>
  <si>
    <t>K. SRAVAN KUMAR</t>
  </si>
  <si>
    <t>23.12.1999</t>
  </si>
  <si>
    <t>3-4-277, NEW RAYAPURA, HANMAKONDA, WARANGAL - 506001. PH : 7981295491, 9908134334, 7989537056.</t>
  </si>
  <si>
    <t>G. SUDHAKARAIAH</t>
  </si>
  <si>
    <t>02.08.2000</t>
  </si>
  <si>
    <t>GONU SANJAY</t>
  </si>
  <si>
    <t>4-1-21-61, KUMMARI STREET, NAIDU PET, NELLORE - 524126. PH : 8985833771, 9494289733.</t>
  </si>
  <si>
    <t>GUDURU MOUNIKA</t>
  </si>
  <si>
    <t>G.MASTHANAIAH</t>
  </si>
  <si>
    <t>29.06.2000</t>
  </si>
  <si>
    <t>PIDIRUPALEM STREET, BADDEVOLU, NELLORE - 524126. PH: 7995176728, 9391777357.</t>
  </si>
  <si>
    <t>CHILUKURU ROSHITHA</t>
  </si>
  <si>
    <t>C. DAMODAR</t>
  </si>
  <si>
    <t>03.09.2000</t>
  </si>
  <si>
    <t>CHILUKURU (V &amp; M), NELLORE - 524412, PH : 9949402278, 9949315945.</t>
  </si>
  <si>
    <t>K. BHAVANA</t>
  </si>
  <si>
    <t>K. SUBRAMANYAM</t>
  </si>
  <si>
    <t>20.12.1998</t>
  </si>
  <si>
    <t>15-47/1, VP AGRAHARAM, SRIKALAHASTHI, CHITTOOR - 517644. PH : 7893024765, 9701386256.</t>
  </si>
  <si>
    <t>SANNAPAREDDY VANISREE</t>
  </si>
  <si>
    <t>S. RAMALINGA REDDY</t>
  </si>
  <si>
    <t>14.02.2000</t>
  </si>
  <si>
    <t>8-32-2, BALAKAVARIPALLI, TAMBALAPALLI, CHITTOOR - 517418. PH : 9550260016.</t>
  </si>
  <si>
    <t>M. SAI PRIYA REDDY</t>
  </si>
  <si>
    <t>M. RAJA GOPAL REDDY</t>
  </si>
  <si>
    <t>11.10.1998</t>
  </si>
  <si>
    <t>SUHASINI NAGAR, OPP. MOULALI SHOP, BUCHIREDDY PALEM, NELLORE - 524305. PH : 9553963853, 9640120748.</t>
  </si>
  <si>
    <t>VANGALA VAISHNAVI</t>
  </si>
  <si>
    <t>V. NARASIMHA CHARI</t>
  </si>
  <si>
    <t>08.03.1998</t>
  </si>
  <si>
    <t>1-2-211/10/33/50, SAI RAM NAGAR, JAGITYALA- 505327. PH : 9440460325, 9490286869.</t>
  </si>
  <si>
    <t>SHAIK RESHMA</t>
  </si>
  <si>
    <t>SHAIK CHINNA KAHSIM</t>
  </si>
  <si>
    <t>23.05.2000</t>
  </si>
  <si>
    <t>GANDIPALEM (V), UDAYAGIRI (M), NELLORE - 524226. PH : 7680930236, 9494637376.</t>
  </si>
  <si>
    <t>THIMMAPURAM SRIVATSAV</t>
  </si>
  <si>
    <t>T. SUDHKAR REDDY</t>
  </si>
  <si>
    <t>29.09.1999</t>
  </si>
  <si>
    <t>10/27, MARUTHI NAGAR, NEAR M.R PALLI, TIRUPATHI, CHITTOOR - 517502.PH : 9542966905, 6302564245.</t>
  </si>
  <si>
    <t>KANISETTY SRIHITHA</t>
  </si>
  <si>
    <t>K. SRINIVASULU</t>
  </si>
  <si>
    <t>INAMADUGU (V), KOVVUR(M), NELLORE DIST - 524137. PH : 9866178598, 9032598089.</t>
  </si>
  <si>
    <t>BASODE VAISHNAVI</t>
  </si>
  <si>
    <t>B. ERANNA</t>
  </si>
  <si>
    <t>26.05.2000</t>
  </si>
  <si>
    <t>1-48-6-22, SUNDARAIAH NAGAR, NEAR OLD BUSSTAND, KODUMUR, KURNOOL DIST. - 518464. PH : 9441656148, 9493482871.</t>
  </si>
  <si>
    <t>MENTA HIMA</t>
  </si>
  <si>
    <t>M. RAJESH</t>
  </si>
  <si>
    <t>21.01.2000</t>
  </si>
  <si>
    <t>17-464-D-6A, VINAYAKA TEMPLE STREET, MADANAPALLE, CHITTOOR - 517325. PH : 9885232329, 9490720120.</t>
  </si>
  <si>
    <t>SEGU DIVYA</t>
  </si>
  <si>
    <t>SEGU RAMMURTHY</t>
  </si>
  <si>
    <t>25.06.2000</t>
  </si>
  <si>
    <t>16-24, SRI RAMALAKSHMANA CLOTH STORES, JABILI STREET, PALAMANERU, CHITTOOR - 517508. PH : 9440356610, 8333035610.</t>
  </si>
  <si>
    <t>CHITTETI RAMYA</t>
  </si>
  <si>
    <t>C. RAMESH BABU</t>
  </si>
  <si>
    <t>12.06.2000</t>
  </si>
  <si>
    <t>ATMAKUR, NELLORE - 524322. PH : 9030199158, 9490230405.</t>
  </si>
  <si>
    <t>V.R. DHATRI</t>
  </si>
  <si>
    <t>V.N. RAVI PRAKASH</t>
  </si>
  <si>
    <t>24.08.2001</t>
  </si>
  <si>
    <t>10-117, MADDANAKUNTA, AMARAPURAM (M), ANANTAPUR DIST. - 515281. PH : 9182061294, 9490008839.</t>
  </si>
  <si>
    <t>GANJI BHARGAVI</t>
  </si>
  <si>
    <t xml:space="preserve">G. DEVENDER </t>
  </si>
  <si>
    <t>1-116, AMARABAD(V &amp;M) , NAGRKURNOOL, TELANGANA - 509201. PH : 6300754636, 8096084907.</t>
  </si>
  <si>
    <t>MODEM GANGADHAR</t>
  </si>
  <si>
    <t>M. VENKATESULU</t>
  </si>
  <si>
    <t>02.11.1998</t>
  </si>
  <si>
    <t>111-169-12-8-10, RAMARAO COLONY, MADANAPALLE, CHITTOOR - 517325. PH : 6305554228, 6303488644.</t>
  </si>
  <si>
    <t>SHAIK MAHAMMED FAHAD</t>
  </si>
  <si>
    <t>S. FAKRUDDIN</t>
  </si>
  <si>
    <t>10.06.1999</t>
  </si>
  <si>
    <t>2-41, MAIN ROAD, GANDLA PENTA, ANANTAPUR - 515521. PH : 9490642387, 9701610122.</t>
  </si>
  <si>
    <t>R.M. SAINADH</t>
  </si>
  <si>
    <t>R.M. MURAHARI KUMAR</t>
  </si>
  <si>
    <t>15.12.1999</t>
  </si>
  <si>
    <t>3-73, BHAVANI NAGAR, PUTTUR, CHITTOOR - 517583. PH : 9949059039, 9989009862.</t>
  </si>
  <si>
    <t>BATTULA MERCY ANUSHA</t>
  </si>
  <si>
    <t>BATTULA SREENIVASA RAO</t>
  </si>
  <si>
    <t>29.07.1999</t>
  </si>
  <si>
    <t>4-23-157A, JAYANTHI PET, PERALA (PO), CHIRALA (M), PRAKASHAM DIST. - 523157. PH : 9100158947, 7569377732, 8919249361.</t>
  </si>
  <si>
    <t>KARRA SUSHMA</t>
  </si>
  <si>
    <t>K. RAMANJINA REDDY</t>
  </si>
  <si>
    <t>15.05.1999</t>
  </si>
  <si>
    <t>THIMMAPURAM, NC PALLI POST, RAMAGIRI (M), ANANTAPUR DIST. - 515621. PH : 9440745862, 7702610663, 9959557340.</t>
  </si>
  <si>
    <t>K. VENKATESWARLU</t>
  </si>
  <si>
    <t>06.06.2000</t>
  </si>
  <si>
    <t>BC COLONY, VAKADU (V&amp;M), NELLORE - 524415. PH : 9948748137, 8985124363.</t>
  </si>
  <si>
    <t>V. RENUKA</t>
  </si>
  <si>
    <t>V. SREENIVASULU</t>
  </si>
  <si>
    <t>KARLAGUNTA, MARUTHI NAGAR, THIRUPATHI, CHITTOOR - 517507. PH : 9398067062, 6281061415.</t>
  </si>
  <si>
    <t>CH. KAVERI</t>
  </si>
  <si>
    <t>CH. SRINIVASULU</t>
  </si>
  <si>
    <t>21.04.1999</t>
  </si>
  <si>
    <t>14-164-1, 2ND STREET, GOWRI NAGAR, RENIGUNTA, CHITTOOR - 517520. PH : 9347610391, 9908432593.</t>
  </si>
  <si>
    <t>GUJJARI PRIYANKA</t>
  </si>
  <si>
    <t>G. CHANDRA SEKHAR</t>
  </si>
  <si>
    <t>15.08.1999</t>
  </si>
  <si>
    <t>21/1013, RANI REDDYPALLI ROAD, JAMMALAMADUGU, KADAPA - 516434. PH : 9676565524.</t>
  </si>
  <si>
    <t>NAYAKANTI HONEY SRUJANI</t>
  </si>
  <si>
    <t>N. MOSE RAJU</t>
  </si>
  <si>
    <t>04.06.1999</t>
  </si>
  <si>
    <t>1/1936, GOVINDA NAGAR, YEMMIGANURU, KURNOOL - 518360. PH : 9010385245, 9502000192.</t>
  </si>
  <si>
    <t>RENANGI SUMANTH</t>
  </si>
  <si>
    <t>R. VENKATA KRISHNAIAH</t>
  </si>
  <si>
    <t>10.10.2000</t>
  </si>
  <si>
    <t>SHANTHI NAGAR, BUCHIREDDYPALEM, NELLORE - 524305. PH : 9441410698, 9493359096.</t>
  </si>
  <si>
    <t>ABOTHULA DURGA PRIYA</t>
  </si>
  <si>
    <t>A. VIJAY KUMAR</t>
  </si>
  <si>
    <t>11.05.1999</t>
  </si>
  <si>
    <t>7-6-98, BERIPETA, NAIDU PETA, NELLORE - 524126. PH : 9490270490, 9493238622.</t>
  </si>
  <si>
    <t>N. LAHARI LAYA SAI REDDY</t>
  </si>
  <si>
    <t>N. RAMANJINA REDDY</t>
  </si>
  <si>
    <t>03.05.2000</t>
  </si>
  <si>
    <t>12-5-304, VIDYUTH NAGAR, ANANTAPUR - 515001. PH : 9493422579, 9441575559.</t>
  </si>
  <si>
    <t>GOLLA MEGHANA</t>
  </si>
  <si>
    <t>G. NARAYANA</t>
  </si>
  <si>
    <t>17/1107, RAJENDRA NAGAR, GUNTAKAL, ANANTAPUR - 515801. PH : 9908656124, 7386965490.</t>
  </si>
  <si>
    <t>AMUDALA BHAVANA</t>
  </si>
  <si>
    <t>A. GOPAL</t>
  </si>
  <si>
    <t>10.06.2000</t>
  </si>
  <si>
    <t>10/187, BC COLONY, PERAVALI, MADDIKERE, KURNOOL DIST. - 518390. PH : 9581289568, 9440320628.</t>
  </si>
  <si>
    <t>SAKE MANOGNA</t>
  </si>
  <si>
    <t>SAKE BHASKAR</t>
  </si>
  <si>
    <t>13.07.1999</t>
  </si>
  <si>
    <t>8-3-395/2, MASTER CVV NAGAR, URAVAKONDA, ANANTAPUR DIST. - 515812. PH : 9704722982, 8106023985,  8978659132.</t>
  </si>
  <si>
    <t>D. RAJESWARI BAI</t>
  </si>
  <si>
    <t>D. KRISHNA</t>
  </si>
  <si>
    <t>12.05.1999</t>
  </si>
  <si>
    <t>204/A, NEAR OLD CENTRAL SCHOOL, GOOTY, ANANTAPUR DIST. - 515001. PH : 9866415854, 7893886958.</t>
  </si>
  <si>
    <t>SHAIK NAZMA MEHABOOBA</t>
  </si>
  <si>
    <t>S. SHAMEER BASHA</t>
  </si>
  <si>
    <t>15.08.2000</t>
  </si>
  <si>
    <t>1-1135-31-1, ADAPALA STREET, KADIRI, ANANTAPUR DIST. - 515591. PH : 9491354024, 7013802530.</t>
  </si>
  <si>
    <t>DASARI UTTARA SRI</t>
  </si>
  <si>
    <t>D. RAMAKRISHNA PRASAD</t>
  </si>
  <si>
    <t>03.03.1999</t>
  </si>
  <si>
    <t>24-1-39A, NEAR SEVENHILL;S APPARTMENTS, GOLLAPALEM, CHIRALA, PRAKASHAM DIST - 523155. PH : 7674872784.</t>
  </si>
  <si>
    <t>VANGURI JATIN CHANDRA</t>
  </si>
  <si>
    <t>V. SHYAMA SUNDARA RAO</t>
  </si>
  <si>
    <t>20.01.2000</t>
  </si>
  <si>
    <t>1-185, INDIRA NAGAR COLONY, KARAMPUDI, GUNTUR - 522614. PH : 8790711304.</t>
  </si>
  <si>
    <t>SHARVANI SIRIKONDA</t>
  </si>
  <si>
    <t>S. BHASKAR RAO</t>
  </si>
  <si>
    <t>01.04.2000</t>
  </si>
  <si>
    <t>1-7-701-9-3, SHARADA RESIDENCY, SUBEDARI, HANMAKONDA, WARANGAL - 506001. PH : 9052116288, 9440273748, 7989258574.</t>
  </si>
  <si>
    <t>SHAIK ZAKIR HUSSAIN</t>
  </si>
  <si>
    <t>S. ABDUL RAHIM</t>
  </si>
  <si>
    <t>08.10.2000</t>
  </si>
  <si>
    <t>73-3-36, THOTAVARI STREET, MANJU RESIDENCY, GF 4, PATAMATA, VIJAYAWADA - 520010. PH : 9246492392, 9246184996.</t>
  </si>
  <si>
    <t>HAMEEJI SHAFEEQA TABASSUM</t>
  </si>
  <si>
    <t>H. TAYAB BASHA</t>
  </si>
  <si>
    <t>01.11.2000</t>
  </si>
  <si>
    <t>H.NO 215, KHAJIPURA STREET, NEAR OLD POST OFFICE, ADONI, KURNOOL - 518301. PH : 9908762130, 9441277935.</t>
  </si>
  <si>
    <t>ENTENKI AJAY KUMAR</t>
  </si>
  <si>
    <t>E. ANANTHAIAH</t>
  </si>
  <si>
    <t>31.12.2001</t>
  </si>
  <si>
    <t>LAKSHMI NAGAR COLONY, MAHABOOB NAGAR - 509339. PH : 9490055460, 8374775307.</t>
  </si>
  <si>
    <t>MARIPI SAI ROHITH NAIDU</t>
  </si>
  <si>
    <t>M. SIMHACHALAM</t>
  </si>
  <si>
    <t>BAGUVALASA, PEDADAPADU, MAIN ROAD, SOLUR, VIJAYANAGARAM - 535291. PH : 9948255686, 9010216391.</t>
  </si>
  <si>
    <t>SHAIK ABDUL MOHASEEN</t>
  </si>
  <si>
    <t>S. MIYAJAAN</t>
  </si>
  <si>
    <t>16.07.1999</t>
  </si>
  <si>
    <t>30/65I, ALIMABAD STREET, RAYACHOTI, KADAPA - 516269. PH : 8019293667, 9966465636.</t>
  </si>
  <si>
    <t>CHITLA ASHISH</t>
  </si>
  <si>
    <t>CH. SREENIVASA BABU</t>
  </si>
  <si>
    <t>29.04.2000</t>
  </si>
  <si>
    <t>19-9-233/2/A, RANGASAI PET, WARANGAL - 506005. PH : 9963801105, 7793975409.</t>
  </si>
  <si>
    <t>JYOTI TIWARI</t>
  </si>
  <si>
    <t>VINOD KUMAR TIWARI</t>
  </si>
  <si>
    <t>FLAT NO;75, HIMAPURI COLONY, MANSOORABAD, HYDERABAD-500068. PH : 885400027, 9110368934.</t>
  </si>
  <si>
    <t>KANNA BHARATH CHANDRA</t>
  </si>
  <si>
    <t>K. VENKATA RAMANAIAH</t>
  </si>
  <si>
    <t>28.06.1999</t>
  </si>
  <si>
    <t>KURUGUNDA, OZILI (M), NELLORE - 524402. PH: 9550161988, 9959866335.</t>
  </si>
  <si>
    <t>M. OM PRAKASH</t>
  </si>
  <si>
    <t>M. VENKATAIAH</t>
  </si>
  <si>
    <t>04.07.1997</t>
  </si>
  <si>
    <t>HANWADA, MAHABOOBNAGAR DIST. - 509334. PH: 9440910121, 9676435060, 9440988360.</t>
  </si>
  <si>
    <t>KONDRA ANVITA</t>
  </si>
  <si>
    <t>K. JAGGAGOWD</t>
  </si>
  <si>
    <t>16.01.1999</t>
  </si>
  <si>
    <t>BIJJUR(M), ANKHODA, ADILABAD - 504299. PH : 966693605, 8466094445.</t>
  </si>
  <si>
    <t>BANDELA SRESHTA</t>
  </si>
  <si>
    <t>B. SHANTHIRAJU</t>
  </si>
  <si>
    <t>25.04.2001</t>
  </si>
  <si>
    <t>FLAT NO:G6, CR COLONY, NEW BOWENPALLI, SECUNDERABAD, TELANGANA - 500001. PH : 9247422423, 9247522023.</t>
  </si>
  <si>
    <t>VADTHYA JYOTHI</t>
  </si>
  <si>
    <t>V. PANDYA</t>
  </si>
  <si>
    <t>08.05.1999</t>
  </si>
  <si>
    <t>RAM MANDIR, RAILWAY COLONY, VIKARABAD - 501121. PH : 9441828079, 9573497575.</t>
  </si>
  <si>
    <t>NEMMADI KAVYA SRI</t>
  </si>
  <si>
    <t>N. PRABHAKAR</t>
  </si>
  <si>
    <t>16.06.1998</t>
  </si>
  <si>
    <t>11-145, AMBEDKAR COLONY, KODAD, SURYAPETA - 508206. PH : 9441364611, 6304171550.</t>
  </si>
  <si>
    <t>PULAMAMIDI DIVYA</t>
  </si>
  <si>
    <t>P. VENKATESWARLU</t>
  </si>
  <si>
    <t>2-68, P. KOTAKONDA , DEVANAKONDA, KURNOOL - 518225. PH: 9985039414.</t>
  </si>
  <si>
    <t>JANNU MYNAH PRAMOD</t>
  </si>
  <si>
    <t>J. PRAMOD KUMAR</t>
  </si>
  <si>
    <t>19.09.2000</t>
  </si>
  <si>
    <t>11-5-23, CHRISTIAN COLONY, WARANGAL - 506013. PH: 7306432046, 7287928998.</t>
  </si>
  <si>
    <t>BATHINI BHARGAVI</t>
  </si>
  <si>
    <t>B. SARANGAPANI</t>
  </si>
  <si>
    <t>18.09.2000</t>
  </si>
  <si>
    <t>GUNDALA, BHADRADRI KOTHAGUDEM- 507123. PH: 9177789128, 6303178984.</t>
  </si>
  <si>
    <t>DEVARAJU PADMAJASRI PRANAVI</t>
  </si>
  <si>
    <t>D. RAVINDRA</t>
  </si>
  <si>
    <t>22.11.2000</t>
  </si>
  <si>
    <t>D5/1, STAFF QUARTERS, BITSPILANI, HYD CAMPUS, JAWAHAR, NAGAR, HYDERABAD - 500078. PH: 9248701454, 9848141337.</t>
  </si>
  <si>
    <t>SETU SARANYA</t>
  </si>
  <si>
    <t>S. JAGANNATHA CHARI</t>
  </si>
  <si>
    <t>26.02.2001</t>
  </si>
  <si>
    <t>19-8-81/B, SHIVAJI NAGAR, TIRUPATHI, CHITTOOR - 517501. PH : 9959505129, 9000489258.</t>
  </si>
  <si>
    <t>VAKA MANASWINI</t>
  </si>
  <si>
    <t>V. KALESWAR RAO</t>
  </si>
  <si>
    <t>11.01.2000</t>
  </si>
  <si>
    <t>5-2-248/A/60, SRI RAM NAGAR, KHAMMAM - 507001. PH: 9676080463, 7799087492.</t>
  </si>
  <si>
    <t>NALLAMASU SAI NIKHIL REDDY</t>
  </si>
  <si>
    <t>N.V. SUBBA REDDY</t>
  </si>
  <si>
    <t>04.04.2000</t>
  </si>
  <si>
    <t>4/91, TANGEDUPALLI, V.N. PALLI, KADAPA - 516329. PH: 9959045975, 8374905986, 9160874110.</t>
  </si>
  <si>
    <t>CHUNDI SRAVANI SHARISHMA REDDY</t>
  </si>
  <si>
    <t>11.04.1998</t>
  </si>
  <si>
    <t>2-10-3, SHANTHI NAGAR, KOVVUR, NELLORE - 524137. PH: 9866878018.</t>
  </si>
  <si>
    <t>TANMAY BHADRA</t>
  </si>
  <si>
    <t>TAPAN KUMAR BHADRA</t>
  </si>
  <si>
    <t>29.05.1999</t>
  </si>
  <si>
    <t>6-10-11/2, VINAYAK NAGAR, BALA NAGAR, HYDERABAD - 500042. PH: 9849275452, 8522884411.</t>
  </si>
  <si>
    <t>NIHARIKA SUDDALA</t>
  </si>
  <si>
    <t>S. RAJA GOWD</t>
  </si>
  <si>
    <t>1-53/1, KOTHAGATTU, ATMAKUR, WARANGAL - 506319. PH : 9848596915. 8179476669.</t>
  </si>
  <si>
    <t>SABBARAPU SOWMYA</t>
  </si>
  <si>
    <t>S. CHANDRA SEKHAR</t>
  </si>
  <si>
    <t>20.03.2001</t>
  </si>
  <si>
    <t>5-121, KRISHNA NAGAR COLONY, MOULALI, HYDERABAD - 500040. PH : 9652002588, 9490870966.</t>
  </si>
  <si>
    <t>GOPAGANI THARUN</t>
  </si>
  <si>
    <t>G. VENU</t>
  </si>
  <si>
    <t>08.02.1999</t>
  </si>
  <si>
    <t>2-62, PAPAAH PETA, CHENNARAO PETA, WARANGAL - 506332. PH : 8309201042, 9849462930.</t>
  </si>
  <si>
    <t>MENDA MADHAVI</t>
  </si>
  <si>
    <t>M. KRISHNA RAO</t>
  </si>
  <si>
    <t>7-10-A, VEERARAGHAVA PURAM, KOTA BOMMALI, KURUDU, SRIKAKULAM - 532195. PH : 9866392305, 8297192272,  6302682146.</t>
  </si>
  <si>
    <t>PASULA SAI KUMAR</t>
  </si>
  <si>
    <t>M. NARASIMHUDU</t>
  </si>
  <si>
    <t>02.03.1999</t>
  </si>
  <si>
    <t>LAKSHMI NAGAR, KODUMUR, KURNOOL - 518464. PH: 9515170661, 9959206389.</t>
  </si>
  <si>
    <t xml:space="preserve">KORE AKANKSHA </t>
  </si>
  <si>
    <t>K. NAGARAJU</t>
  </si>
  <si>
    <t>12.08.1998</t>
  </si>
  <si>
    <t>17-3-212, KARIMABAD, WARANGAL - 506002. PH : 9849321191, 9963193830.</t>
  </si>
  <si>
    <t>SHAIK ASMA BEGUM</t>
  </si>
  <si>
    <t>S. SHAKEEL AHAMED</t>
  </si>
  <si>
    <t>BANAGANAPALLI, KURNOOL - 518124. PH : 9441952374, 9493518778.</t>
  </si>
  <si>
    <t>PANTHAGANI SRAVANI</t>
  </si>
  <si>
    <t>P. ADINARAYANA</t>
  </si>
  <si>
    <t>SANAMPUPDI, SINGARAYAKONDA, PRAKASHAM - 523123. PH : 9848925031, 9493100364.</t>
  </si>
  <si>
    <t>SHAIK SHAJA MOIN</t>
  </si>
  <si>
    <t>S. CHAND PASHA</t>
  </si>
  <si>
    <t>21.03.2001</t>
  </si>
  <si>
    <t>18-4-41, 2ND LINE, KEDARESWARA PETA, VIJAYAWADA - 520003. PH: 9989451677, 9652162992.</t>
  </si>
  <si>
    <t>KADALURU HIMABINDU</t>
  </si>
  <si>
    <t>H. GANGANNA</t>
  </si>
  <si>
    <t>4-1788-12, NEAR DWARAKA VILA, PAPAMPETA, ANANTAPUR - 515004. PH : 9441668167, 7382379854.</t>
  </si>
  <si>
    <t>PALLI ARUNJYOTHI</t>
  </si>
  <si>
    <t>P. VENKATESHAM</t>
  </si>
  <si>
    <t>16.08.1994</t>
  </si>
  <si>
    <t>1-1/1, POLAM PALLI, THIMMAPUR, KARIMNAGAR - 505469. PH : 9010055216.</t>
  </si>
  <si>
    <t>KILLARI BHUVANA</t>
  </si>
  <si>
    <t>K. MUNIRAMAIAH</t>
  </si>
  <si>
    <t>27.12.2000</t>
  </si>
  <si>
    <t>19-4-9/7A, STV NAGAR, NEAR TVS SHOWROOM, TIRUPATHI, CHITTOOR- 517551. PH: 9490108810, 6305061803.</t>
  </si>
  <si>
    <t>TAPILA BHAVANAUSHASREE</t>
  </si>
  <si>
    <t>H. RAMANJULU</t>
  </si>
  <si>
    <t>20.07.2000</t>
  </si>
  <si>
    <t>0/00, KANAMPALLI, GARLADINNE, ANANTAPUR - 515731.PH : 9177847205, 8179761226, 9052284760.</t>
  </si>
  <si>
    <t>MADAKA SNEHA</t>
  </si>
  <si>
    <t>M. CHANDRAIAH</t>
  </si>
  <si>
    <t>15.06.1999</t>
  </si>
  <si>
    <t>2-84, SURARAM, MAHADEVAPURI, SHANKARI BHUPALA PALLI - 505504. PH : 8106843996, 9381338455.</t>
  </si>
  <si>
    <t>A. SHRAVYA</t>
  </si>
  <si>
    <t>A. SRINIVAS</t>
  </si>
  <si>
    <t>27.01.1998</t>
  </si>
  <si>
    <t>6-2-215/4, BALAJI NAGAR, JANAGAON, HYDERABAD - 506167. PH: 9849976067.</t>
  </si>
  <si>
    <t>MAKKENA ANUSHA</t>
  </si>
  <si>
    <t>M. NARAIAH</t>
  </si>
  <si>
    <t>23.06.1997</t>
  </si>
  <si>
    <t>BALAYOGI GURUKULAM, B8, VAKADU, NELLORE - 524415. PH : 9618487667, 9676910583.</t>
  </si>
  <si>
    <t>ARSID JAGADESWARI</t>
  </si>
  <si>
    <t>A. MALLIKARJUNA</t>
  </si>
  <si>
    <t>15.11.1999</t>
  </si>
  <si>
    <t>81/5-S-4-A, SWAMY NAGAR, KALLUR, KURNOOL - 518003. PH : 8332935427, 7013231713, 7396453963, 9030949105.</t>
  </si>
  <si>
    <t>NALLAMASULA SOWMYA</t>
  </si>
  <si>
    <t>N. NAGESH</t>
  </si>
  <si>
    <t>07.06.1999</t>
  </si>
  <si>
    <t>SURARAM, MAHADEVAPURAM, JAYASHANKARABHUPALA PALLI, TELANGANA - 505504. PH : 9652624592, 8106762359.</t>
  </si>
  <si>
    <t>PAKA NAKSHTTHRA</t>
  </si>
  <si>
    <t>P. KUMARASWAMY</t>
  </si>
  <si>
    <t>27.04.2000</t>
  </si>
  <si>
    <t>GUDUR, KMALAPUR, WARANGAL - 505102. PH : 9963770604, 8187828297.</t>
  </si>
  <si>
    <t>REVALLI KEERTHI</t>
  </si>
  <si>
    <t>R. TIRUPATHI</t>
  </si>
  <si>
    <t>03.07.1999</t>
  </si>
  <si>
    <t>9-3-821, VITTAL NAGAR, GODAVARIKHANI, RAMAGUNDAM - 505214. PH : 9000338455, 9908970749.</t>
  </si>
  <si>
    <t>NERUSU HARIMANI VENKAT</t>
  </si>
  <si>
    <t>N. SUBBA RAO</t>
  </si>
  <si>
    <t>31.05.1998</t>
  </si>
  <si>
    <t>GODUGUPETA, MACHILIPATNAM, KRISHNA - 521001. PH : 9493963362, 9652618614.</t>
  </si>
  <si>
    <t>AKKI DEDEEPYA</t>
  </si>
  <si>
    <t>A. RAGHUVEER GOWD</t>
  </si>
  <si>
    <t>23.07.2001</t>
  </si>
  <si>
    <t>RAGHAVENDRA COLONY, KOTHAPETA, VANAPARTHY, TELANGANA - 509381. PH : 9492391902, 9441479794.</t>
  </si>
  <si>
    <t>129 &amp; 11.10.2018</t>
  </si>
  <si>
    <t>131 &amp; 11.10.2018</t>
  </si>
  <si>
    <t>132 &amp; 11.10.2018</t>
  </si>
  <si>
    <t>133 &amp; 12.10.2018</t>
  </si>
  <si>
    <t>134 &amp; 12.10.2018</t>
  </si>
  <si>
    <t>137 &amp; 12.10.2018</t>
  </si>
  <si>
    <t>140 &amp; 12.10.2018</t>
  </si>
  <si>
    <t>139 &amp; 12.10.2018</t>
  </si>
  <si>
    <t>141 &amp; 12.10.2018</t>
  </si>
  <si>
    <t>142 &amp; 12.10.2018</t>
  </si>
  <si>
    <t>143 &amp; 12.10.2018</t>
  </si>
  <si>
    <t>145 &amp; 12.10.2018</t>
  </si>
  <si>
    <t>146 &amp; 12.10.2018</t>
  </si>
  <si>
    <t>147 &amp; 12.10.2018</t>
  </si>
  <si>
    <t>148 &amp; 12.10.2018</t>
  </si>
  <si>
    <t>149 &amp; 12.10.2018</t>
  </si>
  <si>
    <t>150 &amp; 12.10.2018</t>
  </si>
  <si>
    <t>151 &amp; 12.10.2018</t>
  </si>
  <si>
    <t>152 &amp; 12.10.2018</t>
  </si>
  <si>
    <t>153 &amp; 12.10.2018</t>
  </si>
  <si>
    <t>154 &amp; 12.10.2018</t>
  </si>
  <si>
    <t>155 &amp; 12.10.2018</t>
  </si>
  <si>
    <t>156 &amp; 12.10.2018</t>
  </si>
  <si>
    <t>158 &amp; 12.10.2018</t>
  </si>
  <si>
    <t>159 &amp; 12.10.2018</t>
  </si>
  <si>
    <t>161 &amp; 15.10.2018</t>
  </si>
  <si>
    <t>162 &amp; 15.10.2018</t>
  </si>
  <si>
    <t>165 &amp; 15.10.2018</t>
  </si>
  <si>
    <t>166 &amp; 15.10.2018</t>
  </si>
  <si>
    <t>167 &amp; 15.10.2018</t>
  </si>
  <si>
    <t>KANNA SUDARSHAN</t>
  </si>
  <si>
    <t>169 &amp; 15.10.2018</t>
  </si>
  <si>
    <t>170 &amp; 15.10.2018</t>
  </si>
  <si>
    <t>180 &amp; 28.10.2018</t>
  </si>
  <si>
    <t>181 &amp; 28.10.2018</t>
  </si>
  <si>
    <t>184 &amp; 29.10.2018</t>
  </si>
  <si>
    <t>030 &amp; 29.10.2018</t>
  </si>
  <si>
    <t>021 &amp; 15.10.2018</t>
  </si>
  <si>
    <t>187 &amp; 29.10.2018</t>
  </si>
  <si>
    <t>421 &amp; 29.10.2018</t>
  </si>
  <si>
    <t>211 &amp; 15.11.2018</t>
  </si>
  <si>
    <t>103 &amp; 30.10.2018</t>
  </si>
  <si>
    <t>306 &amp; 18.11.2018</t>
  </si>
  <si>
    <t>438 &amp; 18.11.2018</t>
  </si>
  <si>
    <t>312 &amp; 18.11.2018</t>
  </si>
  <si>
    <t>315 &amp; 18.11.2018</t>
  </si>
  <si>
    <t>333 &amp; 18.11.2018</t>
  </si>
  <si>
    <t>370 &amp; 21.11.2018</t>
  </si>
  <si>
    <t>294 &amp; 18.11.2018</t>
  </si>
  <si>
    <t>019 &amp; 21.11.2018</t>
  </si>
  <si>
    <t>203 &amp; 05.11.2018</t>
  </si>
  <si>
    <t>204 &amp; 05.11.2018</t>
  </si>
  <si>
    <t>351 &amp; 15.07.2018</t>
  </si>
  <si>
    <t>200 &amp; 04.11.2018</t>
  </si>
  <si>
    <t>217 &amp; 19.11.2018</t>
  </si>
  <si>
    <t>443  &amp; 21.11.2018</t>
  </si>
  <si>
    <t>351 &amp; 20.11.2018</t>
  </si>
  <si>
    <t>218 &amp; 19.11.2018</t>
  </si>
  <si>
    <t>368 &amp; 22.07.2018</t>
  </si>
  <si>
    <t>376 &amp; 22.11.2018</t>
  </si>
  <si>
    <t>198 &amp; 03.11.2018</t>
  </si>
  <si>
    <t>233 &amp; 22.11.2018</t>
  </si>
  <si>
    <t>205 &amp; 05.11.2018</t>
  </si>
  <si>
    <t>300 &amp; 19.11.2018</t>
  </si>
  <si>
    <t>231 &amp; 19.11.2018</t>
  </si>
  <si>
    <t>189 &amp; 02.11.2018</t>
  </si>
  <si>
    <t>190 &amp; 02.11.2018</t>
  </si>
  <si>
    <t>461 &amp; 03.11.2018</t>
  </si>
  <si>
    <t>221 &amp; 20.11.2018</t>
  </si>
  <si>
    <t>222 &amp; 20.11.2018</t>
  </si>
  <si>
    <t>225 &amp; 20.11.2018</t>
  </si>
  <si>
    <t>224 &amp; 20.11.2018</t>
  </si>
  <si>
    <t>239 &amp; 24.11.2018</t>
  </si>
  <si>
    <t>286 &amp; 03.11.2018</t>
  </si>
  <si>
    <t>446 &amp; 20.11.2018</t>
  </si>
  <si>
    <t>209 &amp; 09.11.2018</t>
  </si>
  <si>
    <t>216 &amp; 19.11.2018</t>
  </si>
  <si>
    <t>215 &amp; 19.11.2018</t>
  </si>
  <si>
    <t>214 &amp; 19.11.2018</t>
  </si>
  <si>
    <t>199 &amp; 04.11.2018</t>
  </si>
  <si>
    <t>207 &amp; 05.11.2018</t>
  </si>
  <si>
    <t>212 &amp; 16.11.2018</t>
  </si>
  <si>
    <t>219 &amp; 20.11.2018</t>
  </si>
  <si>
    <t>220 &amp; 20.11.2018</t>
  </si>
  <si>
    <t>226 &amp; 20.11.2018</t>
  </si>
  <si>
    <t>240 &amp; 26.11.2018</t>
  </si>
  <si>
    <t>229 &amp; 20.11.2018</t>
  </si>
  <si>
    <t>230 &amp; 20.11.2018</t>
  </si>
  <si>
    <t>238 &amp; 24.11.2018</t>
  </si>
  <si>
    <t>237 &amp; 23.11.2018</t>
  </si>
  <si>
    <t>248 &amp; 11.12.2018</t>
  </si>
  <si>
    <t>464 &amp; 12.12.2018</t>
  </si>
  <si>
    <t>429 &amp; 18.11.2018</t>
  </si>
  <si>
    <t>397 &amp; 18.11.2018</t>
  </si>
  <si>
    <t>235 &amp; 18.11.2018</t>
  </si>
  <si>
    <t>234 &amp; 22.11.2018</t>
  </si>
  <si>
    <t>219 &amp; 05.12.2018</t>
  </si>
  <si>
    <t xml:space="preserve">                 </t>
  </si>
  <si>
    <t>Unfilled Management
Quota</t>
  </si>
  <si>
    <t>Jan</t>
  </si>
  <si>
    <t>Feb</t>
  </si>
  <si>
    <t>AYU0344 - Academic Year 2016-17 - 1st Year</t>
  </si>
  <si>
    <t>Mar</t>
  </si>
  <si>
    <t>Apr</t>
  </si>
  <si>
    <t>May</t>
  </si>
  <si>
    <t>Jun</t>
  </si>
  <si>
    <t>Total No.of Days</t>
  </si>
  <si>
    <t>Jul</t>
  </si>
  <si>
    <t>Oct</t>
  </si>
  <si>
    <t>Nov</t>
  </si>
  <si>
    <t>Dec</t>
  </si>
  <si>
    <t xml:space="preserve">Aug </t>
  </si>
  <si>
    <t>2020-21 - Final  year Month wise No.of days Attendance</t>
  </si>
  <si>
    <t>Sep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</si>
</sst>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10" fontId="0" fillId="0" borderId="7" xfId="0" applyNumberFormat="1" applyFill="1" applyBorder="1" applyAlignment="1">
      <alignment vertical="center"/>
    </xf>
    <xf numFmtId="0" fontId="0" fillId="0" borderId="0" xfId="0" applyAlignment="1" applyProtection="1">
      <alignment horizontal="center" vertical="center"/>
    </xf>
    <xf numFmtId="1" fontId="0" fillId="0" borderId="0" xfId="0" applyNumberFormat="1" applyBorder="1" applyAlignment="1" applyProtection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1" fontId="0" fillId="0" borderId="0" xfId="0" applyNumberFormat="1" applyBorder="1" applyAlignment="1" applyProtection="1">
      <alignment horizontal="center" vertical="center" wrapText="1"/>
      <protection locked="0"/>
    </xf>
    <xf numFmtId="1" fontId="0" fillId="0" borderId="0" xfId="0" applyNumberForma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 wrapText="1"/>
    </xf>
    <xf numFmtId="1" fontId="4" fillId="2" borderId="7" xfId="0" applyNumberFormat="1" applyFont="1" applyFill="1" applyBorder="1" applyAlignment="1" applyProtection="1">
      <alignment horizontal="center" vertical="center" wrapText="1"/>
    </xf>
    <xf numFmtId="1" fontId="5" fillId="2" borderId="24" xfId="0" applyNumberFormat="1" applyFont="1" applyFill="1" applyBorder="1" applyAlignment="1" applyProtection="1">
      <alignment horizontal="center" vertical="center" wrapText="1"/>
    </xf>
    <xf numFmtId="1" fontId="5" fillId="2" borderId="25" xfId="0" applyNumberFormat="1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 applyProtection="1">
      <alignment horizontal="center" vertical="center" wrapText="1"/>
      <protection locked="0"/>
    </xf>
    <xf numFmtId="1" fontId="0" fillId="0" borderId="22" xfId="0" applyNumberForma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1" fillId="0" borderId="7" xfId="0" applyNumberFormat="1" applyFont="1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27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ill="1" applyBorder="1" applyAlignment="1" applyProtection="1">
      <alignment horizontal="center" vertical="center" wrapText="1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/>
    </xf>
    <xf numFmtId="1" fontId="4" fillId="2" borderId="28" xfId="0" applyNumberFormat="1" applyFont="1" applyFill="1" applyBorder="1" applyAlignment="1" applyProtection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5" fillId="2" borderId="1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5"/>
  <sheetViews>
    <sheetView tabSelected="1" zoomScale="90" zoomScaleNormal="90" workbookViewId="0">
      <selection activeCell="Q15" sqref="Q15"/>
    </sheetView>
  </sheetViews>
  <sheetFormatPr defaultRowHeight="15"/>
  <cols>
    <col min="1" max="1" width="5.7109375" style="11" bestFit="1" customWidth="1"/>
    <col min="2" max="2" width="48.5703125" style="10" bestFit="1" customWidth="1"/>
    <col min="3" max="3" width="5" style="11" bestFit="1" customWidth="1"/>
    <col min="4" max="4" width="5.5703125" style="11" bestFit="1" customWidth="1"/>
    <col min="5" max="5" width="5.42578125" style="11" bestFit="1" customWidth="1"/>
    <col min="6" max="6" width="4.5703125" style="21" bestFit="1" customWidth="1"/>
    <col min="7" max="7" width="4.7109375" style="11" bestFit="1" customWidth="1"/>
    <col min="8" max="8" width="4.5703125" style="19" bestFit="1" customWidth="1"/>
    <col min="9" max="9" width="4.42578125" style="19" bestFit="1" customWidth="1"/>
    <col min="10" max="10" width="4.85546875" style="19" bestFit="1" customWidth="1"/>
    <col min="11" max="11" width="4.5703125" style="19" bestFit="1" customWidth="1"/>
    <col min="12" max="12" width="4.28515625" style="18" bestFit="1" customWidth="1"/>
    <col min="13" max="13" width="4.85546875" style="18" bestFit="1" customWidth="1"/>
    <col min="14" max="14" width="5.5703125" style="18" bestFit="1" customWidth="1"/>
    <col min="15" max="15" width="4.5703125" style="18" bestFit="1" customWidth="1"/>
    <col min="16" max="16" width="4.7109375" style="18" bestFit="1" customWidth="1"/>
    <col min="17" max="17" width="4.85546875" style="18" bestFit="1" customWidth="1"/>
    <col min="18" max="16384" width="9.140625" style="10"/>
  </cols>
  <sheetData>
    <row r="1" spans="1:17" s="8" customFormat="1" ht="15" customHeight="1">
      <c r="A1" s="89" t="s">
        <v>108</v>
      </c>
      <c r="B1" s="90"/>
      <c r="C1" s="25"/>
      <c r="D1" s="25"/>
      <c r="E1" s="25"/>
      <c r="F1" s="95" t="s">
        <v>602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s="8" customFormat="1" ht="15" customHeight="1">
      <c r="A2" s="89" t="s">
        <v>109</v>
      </c>
      <c r="B2" s="90"/>
      <c r="C2" s="25"/>
      <c r="D2" s="25"/>
      <c r="E2" s="25"/>
      <c r="F2" s="95" t="s">
        <v>110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s="8" customFormat="1" ht="15.75" thickBot="1">
      <c r="A3" s="91" t="s">
        <v>613</v>
      </c>
      <c r="B3" s="92"/>
      <c r="C3" s="93"/>
      <c r="D3" s="93"/>
      <c r="E3" s="93"/>
      <c r="F3" s="93"/>
      <c r="G3" s="93"/>
      <c r="H3" s="93"/>
      <c r="I3" s="94"/>
      <c r="J3" s="20"/>
      <c r="K3" s="20"/>
      <c r="L3" s="17"/>
      <c r="M3" s="17"/>
      <c r="N3" s="17"/>
      <c r="O3" s="17"/>
      <c r="P3" s="17"/>
      <c r="Q3" s="17"/>
    </row>
    <row r="4" spans="1:17" s="16" customFormat="1" ht="15.75" thickBot="1">
      <c r="A4" s="9" t="s">
        <v>111</v>
      </c>
      <c r="B4" s="31" t="s">
        <v>112</v>
      </c>
      <c r="C4" s="32" t="s">
        <v>609</v>
      </c>
      <c r="D4" s="33" t="s">
        <v>610</v>
      </c>
      <c r="E4" s="33" t="s">
        <v>611</v>
      </c>
      <c r="F4" s="34" t="s">
        <v>600</v>
      </c>
      <c r="G4" s="34" t="s">
        <v>601</v>
      </c>
      <c r="H4" s="34" t="s">
        <v>603</v>
      </c>
      <c r="I4" s="34" t="s">
        <v>604</v>
      </c>
      <c r="J4" s="34" t="s">
        <v>605</v>
      </c>
      <c r="K4" s="34" t="s">
        <v>606</v>
      </c>
      <c r="L4" s="38" t="s">
        <v>608</v>
      </c>
      <c r="M4" s="39" t="s">
        <v>612</v>
      </c>
      <c r="N4" s="98" t="s">
        <v>614</v>
      </c>
      <c r="O4" s="85"/>
      <c r="P4" s="85"/>
      <c r="Q4" s="85"/>
    </row>
    <row r="5" spans="1:17" s="22" customFormat="1" ht="17.25" customHeight="1" thickBot="1">
      <c r="A5" s="30"/>
      <c r="B5" s="30" t="s">
        <v>607</v>
      </c>
      <c r="C5" s="44">
        <v>24</v>
      </c>
      <c r="D5" s="42">
        <v>25</v>
      </c>
      <c r="E5" s="43">
        <v>23</v>
      </c>
      <c r="F5" s="42">
        <v>25</v>
      </c>
      <c r="G5" s="40">
        <v>26</v>
      </c>
      <c r="H5" s="40">
        <v>23</v>
      </c>
      <c r="I5" s="40">
        <v>25</v>
      </c>
      <c r="J5" s="40">
        <v>26</v>
      </c>
      <c r="K5" s="40">
        <v>25</v>
      </c>
      <c r="L5" s="41">
        <v>27</v>
      </c>
      <c r="M5" s="45">
        <v>26</v>
      </c>
      <c r="N5" s="101">
        <v>25</v>
      </c>
      <c r="O5" s="86"/>
      <c r="P5" s="86"/>
      <c r="Q5" s="86"/>
    </row>
    <row r="6" spans="1:17" ht="15" customHeight="1">
      <c r="A6" s="26">
        <v>1</v>
      </c>
      <c r="B6" s="27" t="s">
        <v>19</v>
      </c>
      <c r="C6" s="59">
        <v>22</v>
      </c>
      <c r="D6" s="80">
        <v>22</v>
      </c>
      <c r="E6" s="79">
        <v>21</v>
      </c>
      <c r="F6" s="77">
        <v>22</v>
      </c>
      <c r="G6" s="80">
        <v>25</v>
      </c>
      <c r="H6" s="78">
        <v>21</v>
      </c>
      <c r="I6" s="79">
        <v>21</v>
      </c>
      <c r="J6" s="80">
        <v>25</v>
      </c>
      <c r="K6" s="79">
        <v>21</v>
      </c>
      <c r="L6" s="81">
        <v>26</v>
      </c>
      <c r="M6" s="82">
        <v>24</v>
      </c>
      <c r="N6" s="99">
        <v>19</v>
      </c>
      <c r="O6" s="87"/>
      <c r="P6" s="88"/>
      <c r="Q6" s="88"/>
    </row>
    <row r="7" spans="1:17">
      <c r="A7" s="2">
        <v>2</v>
      </c>
      <c r="B7" s="7" t="s">
        <v>23</v>
      </c>
      <c r="C7" s="59">
        <v>21</v>
      </c>
      <c r="D7" s="80">
        <v>22</v>
      </c>
      <c r="E7" s="79">
        <v>21</v>
      </c>
      <c r="F7" s="77">
        <v>21</v>
      </c>
      <c r="G7" s="80">
        <v>25</v>
      </c>
      <c r="H7" s="78">
        <v>21</v>
      </c>
      <c r="I7" s="79">
        <v>23</v>
      </c>
      <c r="J7" s="80">
        <v>23</v>
      </c>
      <c r="K7" s="79">
        <v>21</v>
      </c>
      <c r="L7" s="81">
        <v>26</v>
      </c>
      <c r="M7" s="82">
        <v>24</v>
      </c>
      <c r="N7" s="99">
        <v>23</v>
      </c>
      <c r="O7" s="35"/>
      <c r="P7" s="36"/>
      <c r="Q7" s="36"/>
    </row>
    <row r="8" spans="1:17">
      <c r="A8" s="1">
        <v>3</v>
      </c>
      <c r="B8" s="7" t="s">
        <v>21</v>
      </c>
      <c r="C8" s="59">
        <v>21</v>
      </c>
      <c r="D8" s="80">
        <v>21</v>
      </c>
      <c r="E8" s="79">
        <v>19</v>
      </c>
      <c r="F8" s="77">
        <v>22</v>
      </c>
      <c r="G8" s="80">
        <v>24</v>
      </c>
      <c r="H8" s="78">
        <v>22</v>
      </c>
      <c r="I8" s="79">
        <v>22</v>
      </c>
      <c r="J8" s="80">
        <v>25</v>
      </c>
      <c r="K8" s="79">
        <v>24</v>
      </c>
      <c r="L8" s="81">
        <v>26</v>
      </c>
      <c r="M8" s="82">
        <v>24</v>
      </c>
      <c r="N8" s="99">
        <v>23</v>
      </c>
      <c r="O8" s="35"/>
      <c r="P8" s="36"/>
      <c r="Q8" s="36"/>
    </row>
    <row r="9" spans="1:17">
      <c r="A9" s="2">
        <v>4</v>
      </c>
      <c r="B9" s="7" t="s">
        <v>113</v>
      </c>
      <c r="C9" s="59">
        <v>21</v>
      </c>
      <c r="D9" s="80">
        <v>22</v>
      </c>
      <c r="E9" s="79">
        <v>19</v>
      </c>
      <c r="F9" s="77">
        <v>22</v>
      </c>
      <c r="G9" s="80">
        <v>23</v>
      </c>
      <c r="H9" s="78">
        <v>22</v>
      </c>
      <c r="I9" s="79">
        <v>24</v>
      </c>
      <c r="J9" s="80">
        <v>23</v>
      </c>
      <c r="K9" s="79">
        <v>23</v>
      </c>
      <c r="L9" s="81">
        <v>25</v>
      </c>
      <c r="M9" s="82">
        <v>25</v>
      </c>
      <c r="N9" s="99">
        <v>22</v>
      </c>
      <c r="O9" s="35"/>
      <c r="P9" s="36"/>
      <c r="Q9" s="36"/>
    </row>
    <row r="10" spans="1:17">
      <c r="A10" s="1">
        <v>5</v>
      </c>
      <c r="B10" s="7" t="s">
        <v>40</v>
      </c>
      <c r="C10" s="59">
        <v>20</v>
      </c>
      <c r="D10" s="56">
        <v>22</v>
      </c>
      <c r="E10" s="48">
        <v>21</v>
      </c>
      <c r="F10" s="46">
        <v>22</v>
      </c>
      <c r="G10" s="56">
        <v>25</v>
      </c>
      <c r="H10" s="47">
        <v>21</v>
      </c>
      <c r="I10" s="48">
        <v>21</v>
      </c>
      <c r="J10" s="56">
        <v>25</v>
      </c>
      <c r="K10" s="83">
        <v>23</v>
      </c>
      <c r="L10" s="84">
        <v>24</v>
      </c>
      <c r="M10" s="82">
        <v>23</v>
      </c>
      <c r="N10" s="99">
        <v>23</v>
      </c>
      <c r="O10" s="35"/>
      <c r="P10" s="36"/>
      <c r="Q10" s="36"/>
    </row>
    <row r="11" spans="1:17">
      <c r="A11" s="2">
        <v>6</v>
      </c>
      <c r="B11" s="7" t="s">
        <v>11</v>
      </c>
      <c r="C11" s="59">
        <v>22</v>
      </c>
      <c r="D11" s="56">
        <v>22</v>
      </c>
      <c r="E11" s="48">
        <v>21</v>
      </c>
      <c r="F11" s="46">
        <v>21</v>
      </c>
      <c r="G11" s="56">
        <v>25</v>
      </c>
      <c r="H11" s="47">
        <v>21</v>
      </c>
      <c r="I11" s="48">
        <v>23</v>
      </c>
      <c r="J11" s="56">
        <v>23</v>
      </c>
      <c r="K11" s="48">
        <v>22</v>
      </c>
      <c r="L11" s="58">
        <v>25</v>
      </c>
      <c r="M11" s="59">
        <v>25</v>
      </c>
      <c r="N11" s="99">
        <v>21</v>
      </c>
      <c r="O11" s="35"/>
      <c r="P11" s="36"/>
      <c r="Q11" s="36"/>
    </row>
    <row r="12" spans="1:17">
      <c r="A12" s="1">
        <v>7</v>
      </c>
      <c r="B12" s="7" t="s">
        <v>34</v>
      </c>
      <c r="C12" s="59">
        <v>20</v>
      </c>
      <c r="D12" s="56">
        <v>21</v>
      </c>
      <c r="E12" s="48">
        <v>19</v>
      </c>
      <c r="F12" s="46">
        <v>22</v>
      </c>
      <c r="G12" s="56">
        <v>24</v>
      </c>
      <c r="H12" s="47">
        <v>22</v>
      </c>
      <c r="I12" s="48">
        <v>22</v>
      </c>
      <c r="J12" s="56">
        <v>25</v>
      </c>
      <c r="K12" s="48">
        <v>21</v>
      </c>
      <c r="L12" s="58">
        <v>24</v>
      </c>
      <c r="M12" s="59">
        <v>25</v>
      </c>
      <c r="N12" s="99">
        <v>20</v>
      </c>
      <c r="O12" s="35"/>
      <c r="P12" s="36"/>
      <c r="Q12" s="36"/>
    </row>
    <row r="13" spans="1:17">
      <c r="A13" s="2">
        <v>8</v>
      </c>
      <c r="B13" s="7" t="s">
        <v>33</v>
      </c>
      <c r="C13" s="59">
        <v>21</v>
      </c>
      <c r="D13" s="56">
        <v>22</v>
      </c>
      <c r="E13" s="48">
        <v>19</v>
      </c>
      <c r="F13" s="46">
        <v>22</v>
      </c>
      <c r="G13" s="56">
        <v>23</v>
      </c>
      <c r="H13" s="47">
        <v>22</v>
      </c>
      <c r="I13" s="48">
        <v>24</v>
      </c>
      <c r="J13" s="56">
        <v>23</v>
      </c>
      <c r="K13" s="48">
        <v>24</v>
      </c>
      <c r="L13" s="58">
        <v>27</v>
      </c>
      <c r="M13" s="59">
        <v>24</v>
      </c>
      <c r="N13" s="99">
        <v>20</v>
      </c>
      <c r="O13" s="35"/>
      <c r="P13" s="36"/>
      <c r="Q13" s="36"/>
    </row>
    <row r="14" spans="1:17">
      <c r="A14" s="1">
        <v>9</v>
      </c>
      <c r="B14" s="7" t="s">
        <v>37</v>
      </c>
      <c r="C14" s="59">
        <v>22</v>
      </c>
      <c r="D14" s="56">
        <v>22</v>
      </c>
      <c r="E14" s="48">
        <v>20</v>
      </c>
      <c r="F14" s="46">
        <v>20</v>
      </c>
      <c r="G14" s="56">
        <v>24</v>
      </c>
      <c r="H14" s="47">
        <v>20</v>
      </c>
      <c r="I14" s="48">
        <v>22</v>
      </c>
      <c r="J14" s="56">
        <v>24</v>
      </c>
      <c r="K14" s="48">
        <v>22</v>
      </c>
      <c r="L14" s="58">
        <v>25</v>
      </c>
      <c r="M14" s="59">
        <v>25</v>
      </c>
      <c r="N14" s="99">
        <v>22</v>
      </c>
      <c r="O14" s="35"/>
      <c r="P14" s="36"/>
      <c r="Q14" s="36"/>
    </row>
    <row r="15" spans="1:17">
      <c r="A15" s="2">
        <v>10</v>
      </c>
      <c r="B15" s="7" t="s">
        <v>14</v>
      </c>
      <c r="C15" s="59">
        <v>21</v>
      </c>
      <c r="D15" s="56">
        <v>22</v>
      </c>
      <c r="E15" s="48">
        <v>19</v>
      </c>
      <c r="F15" s="46">
        <v>21</v>
      </c>
      <c r="G15" s="56">
        <v>25</v>
      </c>
      <c r="H15" s="47">
        <v>22</v>
      </c>
      <c r="I15" s="48">
        <v>21</v>
      </c>
      <c r="J15" s="56">
        <v>25</v>
      </c>
      <c r="K15" s="48">
        <v>21</v>
      </c>
      <c r="L15" s="58">
        <v>24</v>
      </c>
      <c r="M15" s="59">
        <v>25</v>
      </c>
      <c r="N15" s="99">
        <v>24</v>
      </c>
      <c r="O15" s="35"/>
      <c r="P15" s="36"/>
      <c r="Q15" s="36"/>
    </row>
    <row r="16" spans="1:17">
      <c r="A16" s="1">
        <v>11</v>
      </c>
      <c r="B16" s="7" t="s">
        <v>28</v>
      </c>
      <c r="C16" s="59">
        <v>21</v>
      </c>
      <c r="D16" s="56">
        <v>24</v>
      </c>
      <c r="E16" s="48">
        <v>21</v>
      </c>
      <c r="F16" s="46">
        <v>23</v>
      </c>
      <c r="G16" s="56">
        <v>24</v>
      </c>
      <c r="H16" s="47">
        <v>21</v>
      </c>
      <c r="I16" s="48">
        <v>22</v>
      </c>
      <c r="J16" s="56">
        <v>24</v>
      </c>
      <c r="K16" s="48">
        <v>22</v>
      </c>
      <c r="L16" s="58">
        <v>25</v>
      </c>
      <c r="M16" s="59">
        <v>23</v>
      </c>
      <c r="N16" s="99">
        <v>23</v>
      </c>
      <c r="O16" s="35"/>
      <c r="P16" s="36"/>
      <c r="Q16" s="36"/>
    </row>
    <row r="17" spans="1:17">
      <c r="A17" s="2">
        <v>12</v>
      </c>
      <c r="B17" s="7" t="s">
        <v>42</v>
      </c>
      <c r="C17" s="59">
        <v>22</v>
      </c>
      <c r="D17" s="56">
        <v>21</v>
      </c>
      <c r="E17" s="48">
        <v>21</v>
      </c>
      <c r="F17" s="46">
        <v>23</v>
      </c>
      <c r="G17" s="56">
        <v>23</v>
      </c>
      <c r="H17" s="47">
        <v>22</v>
      </c>
      <c r="I17" s="48">
        <v>21</v>
      </c>
      <c r="J17" s="56">
        <v>23</v>
      </c>
      <c r="K17" s="48">
        <v>21</v>
      </c>
      <c r="L17" s="58">
        <v>26</v>
      </c>
      <c r="M17" s="59">
        <v>24</v>
      </c>
      <c r="N17" s="99">
        <v>22</v>
      </c>
      <c r="O17" s="35"/>
      <c r="P17" s="36"/>
      <c r="Q17" s="36"/>
    </row>
    <row r="18" spans="1:17">
      <c r="A18" s="1">
        <v>13</v>
      </c>
      <c r="B18" s="7" t="s">
        <v>20</v>
      </c>
      <c r="C18" s="59">
        <v>21</v>
      </c>
      <c r="D18" s="56">
        <v>22</v>
      </c>
      <c r="E18" s="48">
        <v>19</v>
      </c>
      <c r="F18" s="46">
        <v>22</v>
      </c>
      <c r="G18" s="56">
        <v>23</v>
      </c>
      <c r="H18" s="47">
        <v>22</v>
      </c>
      <c r="I18" s="48">
        <v>21</v>
      </c>
      <c r="J18" s="56">
        <v>23</v>
      </c>
      <c r="K18" s="48">
        <v>21</v>
      </c>
      <c r="L18" s="58">
        <v>26</v>
      </c>
      <c r="M18" s="59">
        <v>24</v>
      </c>
      <c r="N18" s="99">
        <v>23</v>
      </c>
      <c r="O18" s="35"/>
      <c r="P18" s="36"/>
      <c r="Q18" s="36"/>
    </row>
    <row r="19" spans="1:17">
      <c r="A19" s="2">
        <v>14</v>
      </c>
      <c r="B19" s="7" t="s">
        <v>36</v>
      </c>
      <c r="C19" s="59">
        <v>21</v>
      </c>
      <c r="D19" s="56">
        <v>22</v>
      </c>
      <c r="E19" s="48">
        <v>20</v>
      </c>
      <c r="F19" s="46">
        <v>21</v>
      </c>
      <c r="G19" s="56">
        <v>25</v>
      </c>
      <c r="H19" s="47">
        <v>21</v>
      </c>
      <c r="I19" s="48">
        <v>24</v>
      </c>
      <c r="J19" s="56">
        <v>25</v>
      </c>
      <c r="K19" s="48">
        <v>24</v>
      </c>
      <c r="L19" s="58">
        <v>26</v>
      </c>
      <c r="M19" s="59">
        <v>24</v>
      </c>
      <c r="N19" s="99">
        <v>19</v>
      </c>
      <c r="O19" s="35"/>
      <c r="P19" s="36"/>
      <c r="Q19" s="36"/>
    </row>
    <row r="20" spans="1:17">
      <c r="A20" s="1">
        <v>15</v>
      </c>
      <c r="B20" s="7" t="s">
        <v>15</v>
      </c>
      <c r="C20" s="59">
        <v>21</v>
      </c>
      <c r="D20" s="56">
        <v>21</v>
      </c>
      <c r="E20" s="48">
        <v>20</v>
      </c>
      <c r="F20" s="46">
        <v>21</v>
      </c>
      <c r="G20" s="56">
        <v>25</v>
      </c>
      <c r="H20" s="47">
        <v>21</v>
      </c>
      <c r="I20" s="48">
        <v>23</v>
      </c>
      <c r="J20" s="56">
        <v>24</v>
      </c>
      <c r="K20" s="48">
        <v>23</v>
      </c>
      <c r="L20" s="58">
        <v>25</v>
      </c>
      <c r="M20" s="59">
        <v>25</v>
      </c>
      <c r="N20" s="99">
        <v>19</v>
      </c>
      <c r="O20" s="35"/>
      <c r="P20" s="36"/>
      <c r="Q20" s="36"/>
    </row>
    <row r="21" spans="1:17">
      <c r="A21" s="2">
        <v>16</v>
      </c>
      <c r="B21" s="7" t="s">
        <v>17</v>
      </c>
      <c r="C21" s="59">
        <v>20</v>
      </c>
      <c r="D21" s="56">
        <v>21</v>
      </c>
      <c r="E21" s="48">
        <v>21</v>
      </c>
      <c r="F21" s="46">
        <v>22</v>
      </c>
      <c r="G21" s="57">
        <v>24</v>
      </c>
      <c r="H21" s="47">
        <v>20</v>
      </c>
      <c r="I21" s="60">
        <v>23</v>
      </c>
      <c r="J21" s="56">
        <v>25</v>
      </c>
      <c r="K21" s="60">
        <v>23</v>
      </c>
      <c r="L21" s="64">
        <v>24</v>
      </c>
      <c r="M21" s="59">
        <v>23</v>
      </c>
      <c r="N21" s="99">
        <v>20</v>
      </c>
      <c r="O21" s="35"/>
      <c r="P21" s="36"/>
      <c r="Q21" s="36"/>
    </row>
    <row r="22" spans="1:17">
      <c r="A22" s="1">
        <v>17</v>
      </c>
      <c r="B22" s="7" t="s">
        <v>10</v>
      </c>
      <c r="C22" s="59">
        <v>22</v>
      </c>
      <c r="D22" s="56">
        <v>21</v>
      </c>
      <c r="E22" s="48">
        <v>21</v>
      </c>
      <c r="F22" s="46">
        <v>22</v>
      </c>
      <c r="G22" s="56">
        <v>25</v>
      </c>
      <c r="H22" s="47">
        <v>20</v>
      </c>
      <c r="I22" s="48">
        <v>22</v>
      </c>
      <c r="J22" s="56">
        <v>25</v>
      </c>
      <c r="K22" s="48">
        <v>22</v>
      </c>
      <c r="L22" s="58">
        <v>23</v>
      </c>
      <c r="M22" s="59">
        <v>24</v>
      </c>
      <c r="N22" s="99">
        <v>19</v>
      </c>
      <c r="O22" s="35"/>
      <c r="P22" s="36"/>
      <c r="Q22" s="36"/>
    </row>
    <row r="23" spans="1:17">
      <c r="A23" s="2">
        <v>18</v>
      </c>
      <c r="B23" s="7" t="s">
        <v>27</v>
      </c>
      <c r="C23" s="59">
        <v>21</v>
      </c>
      <c r="D23" s="56">
        <v>22</v>
      </c>
      <c r="E23" s="48">
        <v>22</v>
      </c>
      <c r="F23" s="46">
        <v>21</v>
      </c>
      <c r="G23" s="56">
        <v>23</v>
      </c>
      <c r="H23" s="47">
        <v>21</v>
      </c>
      <c r="I23" s="48">
        <v>23</v>
      </c>
      <c r="J23" s="56">
        <v>24</v>
      </c>
      <c r="K23" s="48">
        <v>23</v>
      </c>
      <c r="L23" s="58">
        <v>24</v>
      </c>
      <c r="M23" s="59">
        <v>25</v>
      </c>
      <c r="N23" s="99">
        <v>21</v>
      </c>
      <c r="O23" s="35"/>
      <c r="P23" s="36"/>
      <c r="Q23" s="36"/>
    </row>
    <row r="24" spans="1:17">
      <c r="A24" s="1">
        <v>19</v>
      </c>
      <c r="B24" s="7" t="s">
        <v>18</v>
      </c>
      <c r="C24" s="59">
        <v>22</v>
      </c>
      <c r="D24" s="56">
        <v>22</v>
      </c>
      <c r="E24" s="48">
        <v>19</v>
      </c>
      <c r="F24" s="46">
        <v>21</v>
      </c>
      <c r="G24" s="56">
        <v>24</v>
      </c>
      <c r="H24" s="47">
        <v>21</v>
      </c>
      <c r="I24" s="48">
        <v>23</v>
      </c>
      <c r="J24" s="56">
        <v>24</v>
      </c>
      <c r="K24" s="48">
        <v>23</v>
      </c>
      <c r="L24" s="58">
        <v>23</v>
      </c>
      <c r="M24" s="59">
        <v>24</v>
      </c>
      <c r="N24" s="99">
        <v>19</v>
      </c>
      <c r="O24" s="35"/>
      <c r="P24" s="36"/>
      <c r="Q24" s="36"/>
    </row>
    <row r="25" spans="1:17">
      <c r="A25" s="2">
        <v>20</v>
      </c>
      <c r="B25" s="7" t="s">
        <v>32</v>
      </c>
      <c r="C25" s="59">
        <v>21</v>
      </c>
      <c r="D25" s="56">
        <v>22</v>
      </c>
      <c r="E25" s="48">
        <v>19</v>
      </c>
      <c r="F25" s="46">
        <v>21</v>
      </c>
      <c r="G25" s="56">
        <v>25</v>
      </c>
      <c r="H25" s="47">
        <v>22</v>
      </c>
      <c r="I25" s="48">
        <v>23</v>
      </c>
      <c r="J25" s="56">
        <v>25</v>
      </c>
      <c r="K25" s="48">
        <v>23</v>
      </c>
      <c r="L25" s="58">
        <v>26</v>
      </c>
      <c r="M25" s="59">
        <v>25</v>
      </c>
      <c r="N25" s="99">
        <v>22</v>
      </c>
      <c r="O25" s="35"/>
      <c r="P25" s="36"/>
      <c r="Q25" s="36"/>
    </row>
    <row r="26" spans="1:17">
      <c r="A26" s="1">
        <v>21</v>
      </c>
      <c r="B26" s="7" t="s">
        <v>12</v>
      </c>
      <c r="C26" s="59">
        <v>21</v>
      </c>
      <c r="D26" s="56">
        <v>21</v>
      </c>
      <c r="E26" s="48">
        <v>21</v>
      </c>
      <c r="F26" s="46">
        <v>23</v>
      </c>
      <c r="G26" s="56">
        <v>25</v>
      </c>
      <c r="H26" s="47">
        <v>22</v>
      </c>
      <c r="I26" s="48">
        <v>22</v>
      </c>
      <c r="J26" s="56">
        <v>24</v>
      </c>
      <c r="K26" s="48">
        <v>22</v>
      </c>
      <c r="L26" s="58">
        <v>25</v>
      </c>
      <c r="M26" s="59">
        <v>24</v>
      </c>
      <c r="N26" s="99">
        <v>20</v>
      </c>
      <c r="O26" s="35"/>
      <c r="P26" s="36"/>
      <c r="Q26" s="36"/>
    </row>
    <row r="27" spans="1:17">
      <c r="A27" s="2">
        <v>22</v>
      </c>
      <c r="B27" s="7" t="s">
        <v>29</v>
      </c>
      <c r="C27" s="59">
        <v>20</v>
      </c>
      <c r="D27" s="56">
        <v>23</v>
      </c>
      <c r="E27" s="48">
        <v>21</v>
      </c>
      <c r="F27" s="46">
        <v>20</v>
      </c>
      <c r="G27" s="56">
        <v>24</v>
      </c>
      <c r="H27" s="47">
        <v>21</v>
      </c>
      <c r="I27" s="48">
        <v>21</v>
      </c>
      <c r="J27" s="56">
        <v>23</v>
      </c>
      <c r="K27" s="48">
        <v>21</v>
      </c>
      <c r="L27" s="58">
        <v>24</v>
      </c>
      <c r="M27" s="59">
        <v>25</v>
      </c>
      <c r="N27" s="99">
        <v>22</v>
      </c>
      <c r="O27" s="35"/>
      <c r="P27" s="36"/>
      <c r="Q27" s="36"/>
    </row>
    <row r="28" spans="1:17">
      <c r="A28" s="1">
        <v>23</v>
      </c>
      <c r="B28" s="7" t="s">
        <v>43</v>
      </c>
      <c r="C28" s="59">
        <v>20</v>
      </c>
      <c r="D28" s="56">
        <v>21</v>
      </c>
      <c r="E28" s="48">
        <v>20</v>
      </c>
      <c r="F28" s="46">
        <v>21</v>
      </c>
      <c r="G28" s="56">
        <v>23</v>
      </c>
      <c r="H28" s="47">
        <v>21</v>
      </c>
      <c r="I28" s="61">
        <v>23</v>
      </c>
      <c r="J28" s="56">
        <v>23</v>
      </c>
      <c r="K28" s="61">
        <v>23</v>
      </c>
      <c r="L28" s="62">
        <v>24</v>
      </c>
      <c r="M28" s="59">
        <v>25</v>
      </c>
      <c r="N28" s="99">
        <v>21</v>
      </c>
      <c r="O28" s="35"/>
      <c r="P28" s="36"/>
      <c r="Q28" s="36"/>
    </row>
    <row r="29" spans="1:17">
      <c r="A29" s="2">
        <v>24</v>
      </c>
      <c r="B29" s="7" t="s">
        <v>26</v>
      </c>
      <c r="C29" s="59">
        <v>22</v>
      </c>
      <c r="D29" s="56">
        <v>23</v>
      </c>
      <c r="E29" s="48">
        <v>19</v>
      </c>
      <c r="F29" s="46">
        <v>21</v>
      </c>
      <c r="G29" s="56">
        <v>25</v>
      </c>
      <c r="H29" s="47">
        <v>20</v>
      </c>
      <c r="I29" s="48">
        <v>21</v>
      </c>
      <c r="J29" s="56">
        <v>25</v>
      </c>
      <c r="K29" s="48">
        <v>21</v>
      </c>
      <c r="L29" s="58">
        <v>24</v>
      </c>
      <c r="M29" s="59">
        <v>24</v>
      </c>
      <c r="N29" s="99">
        <v>23</v>
      </c>
      <c r="O29" s="35"/>
      <c r="P29" s="36"/>
      <c r="Q29" s="36"/>
    </row>
    <row r="30" spans="1:17">
      <c r="A30" s="1">
        <v>25</v>
      </c>
      <c r="B30" s="7" t="s">
        <v>35</v>
      </c>
      <c r="C30" s="59">
        <v>20</v>
      </c>
      <c r="D30" s="56">
        <v>21</v>
      </c>
      <c r="E30" s="48">
        <v>20</v>
      </c>
      <c r="F30" s="46">
        <v>21</v>
      </c>
      <c r="G30" s="56">
        <v>24</v>
      </c>
      <c r="H30" s="47">
        <v>20</v>
      </c>
      <c r="I30" s="48">
        <v>23</v>
      </c>
      <c r="J30" s="56">
        <v>24</v>
      </c>
      <c r="K30" s="48">
        <v>23</v>
      </c>
      <c r="L30" s="58">
        <v>25</v>
      </c>
      <c r="M30" s="59">
        <v>23</v>
      </c>
      <c r="N30" s="99">
        <v>22</v>
      </c>
      <c r="O30" s="35"/>
      <c r="P30" s="36"/>
      <c r="Q30" s="36"/>
    </row>
    <row r="31" spans="1:17">
      <c r="A31" s="2">
        <v>26</v>
      </c>
      <c r="B31" s="7" t="s">
        <v>45</v>
      </c>
      <c r="C31" s="59">
        <v>21</v>
      </c>
      <c r="D31" s="56">
        <v>21</v>
      </c>
      <c r="E31" s="48">
        <v>20</v>
      </c>
      <c r="F31" s="46">
        <v>21</v>
      </c>
      <c r="G31" s="56">
        <v>25</v>
      </c>
      <c r="H31" s="47">
        <v>22</v>
      </c>
      <c r="I31" s="48">
        <v>21</v>
      </c>
      <c r="J31" s="56">
        <v>25</v>
      </c>
      <c r="K31" s="48">
        <v>21</v>
      </c>
      <c r="L31" s="58">
        <v>26</v>
      </c>
      <c r="M31" s="59">
        <v>23</v>
      </c>
      <c r="N31" s="99">
        <v>19</v>
      </c>
      <c r="O31" s="35"/>
      <c r="P31" s="36"/>
      <c r="Q31" s="36"/>
    </row>
    <row r="32" spans="1:17">
      <c r="A32" s="1">
        <v>27</v>
      </c>
      <c r="B32" s="7" t="s">
        <v>24</v>
      </c>
      <c r="C32" s="59">
        <v>20</v>
      </c>
      <c r="D32" s="56">
        <v>21</v>
      </c>
      <c r="E32" s="48">
        <v>21</v>
      </c>
      <c r="F32" s="46">
        <v>22</v>
      </c>
      <c r="G32" s="57">
        <v>24</v>
      </c>
      <c r="H32" s="47">
        <v>21</v>
      </c>
      <c r="I32" s="48">
        <v>22</v>
      </c>
      <c r="J32" s="57">
        <v>24</v>
      </c>
      <c r="K32" s="48">
        <v>22</v>
      </c>
      <c r="L32" s="58">
        <v>23</v>
      </c>
      <c r="M32" s="59">
        <v>24</v>
      </c>
      <c r="N32" s="99">
        <v>19</v>
      </c>
      <c r="O32" s="35"/>
      <c r="P32" s="36"/>
      <c r="Q32" s="36"/>
    </row>
    <row r="33" spans="1:17">
      <c r="A33" s="2">
        <v>28</v>
      </c>
      <c r="B33" s="7" t="s">
        <v>22</v>
      </c>
      <c r="C33" s="59">
        <v>22</v>
      </c>
      <c r="D33" s="56">
        <v>21</v>
      </c>
      <c r="E33" s="48">
        <v>21</v>
      </c>
      <c r="F33" s="46">
        <v>22</v>
      </c>
      <c r="G33" s="56">
        <v>25</v>
      </c>
      <c r="H33" s="47">
        <v>21</v>
      </c>
      <c r="I33" s="48">
        <v>23</v>
      </c>
      <c r="J33" s="56">
        <v>25</v>
      </c>
      <c r="K33" s="48">
        <v>23</v>
      </c>
      <c r="L33" s="58">
        <v>24</v>
      </c>
      <c r="M33" s="59">
        <v>25</v>
      </c>
      <c r="N33" s="99">
        <v>24</v>
      </c>
      <c r="O33" s="35"/>
      <c r="P33" s="36"/>
      <c r="Q33" s="36"/>
    </row>
    <row r="34" spans="1:17">
      <c r="A34" s="1">
        <v>29</v>
      </c>
      <c r="B34" s="7" t="s">
        <v>16</v>
      </c>
      <c r="C34" s="59">
        <v>21</v>
      </c>
      <c r="D34" s="56">
        <v>22</v>
      </c>
      <c r="E34" s="48">
        <v>22</v>
      </c>
      <c r="F34" s="46">
        <v>21</v>
      </c>
      <c r="G34" s="56">
        <v>23</v>
      </c>
      <c r="H34" s="47">
        <v>22</v>
      </c>
      <c r="I34" s="48">
        <v>23</v>
      </c>
      <c r="J34" s="56">
        <v>23</v>
      </c>
      <c r="K34" s="48">
        <v>23</v>
      </c>
      <c r="L34" s="58">
        <v>23</v>
      </c>
      <c r="M34" s="59">
        <v>24</v>
      </c>
      <c r="N34" s="99">
        <v>24</v>
      </c>
      <c r="O34" s="35"/>
      <c r="P34" s="36"/>
      <c r="Q34" s="36"/>
    </row>
    <row r="35" spans="1:17">
      <c r="A35" s="2">
        <v>30</v>
      </c>
      <c r="B35" s="7" t="s">
        <v>13</v>
      </c>
      <c r="C35" s="59">
        <v>22</v>
      </c>
      <c r="D35" s="56">
        <v>22</v>
      </c>
      <c r="E35" s="48">
        <v>19</v>
      </c>
      <c r="F35" s="46">
        <v>21</v>
      </c>
      <c r="G35" s="56">
        <v>24</v>
      </c>
      <c r="H35" s="47">
        <v>21</v>
      </c>
      <c r="I35" s="48">
        <v>23</v>
      </c>
      <c r="J35" s="56">
        <v>24</v>
      </c>
      <c r="K35" s="48">
        <v>23</v>
      </c>
      <c r="L35" s="58">
        <v>26</v>
      </c>
      <c r="M35" s="59">
        <v>25</v>
      </c>
      <c r="N35" s="99">
        <v>19</v>
      </c>
      <c r="O35" s="35"/>
      <c r="P35" s="36"/>
      <c r="Q35" s="36"/>
    </row>
    <row r="36" spans="1:17">
      <c r="A36" s="1">
        <v>31</v>
      </c>
      <c r="B36" s="7" t="s">
        <v>31</v>
      </c>
      <c r="C36" s="59">
        <v>21</v>
      </c>
      <c r="D36" s="56">
        <v>22</v>
      </c>
      <c r="E36" s="48">
        <v>19</v>
      </c>
      <c r="F36" s="46">
        <v>21</v>
      </c>
      <c r="G36" s="56">
        <v>25</v>
      </c>
      <c r="H36" s="47">
        <v>22</v>
      </c>
      <c r="I36" s="48">
        <v>22</v>
      </c>
      <c r="J36" s="56">
        <v>25</v>
      </c>
      <c r="K36" s="48">
        <v>22</v>
      </c>
      <c r="L36" s="58">
        <v>25</v>
      </c>
      <c r="M36" s="59">
        <v>24</v>
      </c>
      <c r="N36" s="99">
        <v>22</v>
      </c>
      <c r="O36" s="35"/>
      <c r="P36" s="36"/>
      <c r="Q36" s="36"/>
    </row>
    <row r="37" spans="1:17">
      <c r="A37" s="2">
        <v>32</v>
      </c>
      <c r="B37" s="7" t="s">
        <v>30</v>
      </c>
      <c r="C37" s="59">
        <v>21</v>
      </c>
      <c r="D37" s="56">
        <v>21</v>
      </c>
      <c r="E37" s="48">
        <v>21</v>
      </c>
      <c r="F37" s="46">
        <v>23</v>
      </c>
      <c r="G37" s="56">
        <v>25</v>
      </c>
      <c r="H37" s="47">
        <v>20</v>
      </c>
      <c r="I37" s="48">
        <v>21</v>
      </c>
      <c r="J37" s="56">
        <v>25</v>
      </c>
      <c r="K37" s="48">
        <v>21</v>
      </c>
      <c r="L37" s="58">
        <v>24</v>
      </c>
      <c r="M37" s="59">
        <v>25</v>
      </c>
      <c r="N37" s="99">
        <v>24</v>
      </c>
      <c r="O37" s="35"/>
      <c r="P37" s="36"/>
      <c r="Q37" s="36"/>
    </row>
    <row r="38" spans="1:17">
      <c r="A38" s="1">
        <v>33</v>
      </c>
      <c r="B38" s="7" t="s">
        <v>41</v>
      </c>
      <c r="C38" s="59">
        <v>20</v>
      </c>
      <c r="D38" s="56">
        <v>23</v>
      </c>
      <c r="E38" s="48">
        <v>21</v>
      </c>
      <c r="F38" s="46">
        <v>20</v>
      </c>
      <c r="G38" s="56">
        <v>24</v>
      </c>
      <c r="H38" s="47">
        <v>20</v>
      </c>
      <c r="I38" s="48">
        <v>22</v>
      </c>
      <c r="J38" s="56">
        <v>24</v>
      </c>
      <c r="K38" s="48">
        <v>22</v>
      </c>
      <c r="L38" s="58">
        <v>26</v>
      </c>
      <c r="M38" s="59">
        <v>25</v>
      </c>
      <c r="N38" s="99">
        <v>23</v>
      </c>
      <c r="O38" s="35"/>
      <c r="P38" s="36"/>
      <c r="Q38" s="36"/>
    </row>
    <row r="39" spans="1:17">
      <c r="A39" s="2">
        <v>34</v>
      </c>
      <c r="B39" s="7" t="s">
        <v>38</v>
      </c>
      <c r="C39" s="59">
        <v>20</v>
      </c>
      <c r="D39" s="56">
        <v>21</v>
      </c>
      <c r="E39" s="48">
        <v>20</v>
      </c>
      <c r="F39" s="46">
        <v>21</v>
      </c>
      <c r="G39" s="56">
        <v>23</v>
      </c>
      <c r="H39" s="47">
        <v>20</v>
      </c>
      <c r="I39" s="48">
        <v>21</v>
      </c>
      <c r="J39" s="56">
        <v>23</v>
      </c>
      <c r="K39" s="48">
        <v>21</v>
      </c>
      <c r="L39" s="58">
        <v>25</v>
      </c>
      <c r="M39" s="59">
        <v>23</v>
      </c>
      <c r="N39" s="99">
        <v>20</v>
      </c>
      <c r="O39" s="35"/>
      <c r="P39" s="36"/>
      <c r="Q39" s="36"/>
    </row>
    <row r="40" spans="1:17">
      <c r="A40" s="1">
        <v>35</v>
      </c>
      <c r="B40" s="7" t="s">
        <v>25</v>
      </c>
      <c r="C40" s="59">
        <v>20</v>
      </c>
      <c r="D40" s="56">
        <v>23</v>
      </c>
      <c r="E40" s="48">
        <v>20</v>
      </c>
      <c r="F40" s="46">
        <v>22</v>
      </c>
      <c r="G40" s="56">
        <v>23</v>
      </c>
      <c r="H40" s="47">
        <v>21</v>
      </c>
      <c r="I40" s="48">
        <v>21</v>
      </c>
      <c r="J40" s="56">
        <v>23</v>
      </c>
      <c r="K40" s="48">
        <v>21</v>
      </c>
      <c r="L40" s="58">
        <v>26</v>
      </c>
      <c r="M40" s="59">
        <v>23</v>
      </c>
      <c r="N40" s="99">
        <v>19</v>
      </c>
      <c r="O40" s="35"/>
      <c r="P40" s="36"/>
      <c r="Q40" s="36"/>
    </row>
    <row r="41" spans="1:17">
      <c r="A41" s="2">
        <v>36</v>
      </c>
      <c r="B41" s="7" t="s">
        <v>44</v>
      </c>
      <c r="C41" s="59">
        <v>22</v>
      </c>
      <c r="D41" s="56">
        <v>22</v>
      </c>
      <c r="E41" s="48">
        <v>20</v>
      </c>
      <c r="F41" s="46">
        <v>23</v>
      </c>
      <c r="G41" s="56">
        <v>24</v>
      </c>
      <c r="H41" s="47">
        <v>21</v>
      </c>
      <c r="I41" s="48">
        <v>23</v>
      </c>
      <c r="J41" s="56">
        <v>24</v>
      </c>
      <c r="K41" s="48">
        <v>23</v>
      </c>
      <c r="L41" s="58">
        <v>26</v>
      </c>
      <c r="M41" s="59">
        <v>24</v>
      </c>
      <c r="N41" s="99">
        <v>19</v>
      </c>
      <c r="O41" s="35"/>
      <c r="P41" s="36"/>
      <c r="Q41" s="36"/>
    </row>
    <row r="42" spans="1:17">
      <c r="A42" s="1">
        <v>37</v>
      </c>
      <c r="B42" s="7" t="s">
        <v>39</v>
      </c>
      <c r="C42" s="59">
        <v>22</v>
      </c>
      <c r="D42" s="56">
        <v>23</v>
      </c>
      <c r="E42" s="48">
        <v>19</v>
      </c>
      <c r="F42" s="46">
        <v>22</v>
      </c>
      <c r="G42" s="56">
        <v>24</v>
      </c>
      <c r="H42" s="47">
        <v>22</v>
      </c>
      <c r="I42" s="48">
        <v>22</v>
      </c>
      <c r="J42" s="56">
        <v>24</v>
      </c>
      <c r="K42" s="48">
        <v>22</v>
      </c>
      <c r="L42" s="58">
        <v>24</v>
      </c>
      <c r="M42" s="59">
        <v>25</v>
      </c>
      <c r="N42" s="99">
        <v>19</v>
      </c>
      <c r="O42" s="35"/>
      <c r="P42" s="36"/>
      <c r="Q42" s="36"/>
    </row>
    <row r="43" spans="1:17">
      <c r="A43" s="2">
        <v>38</v>
      </c>
      <c r="B43" s="7" t="s">
        <v>46</v>
      </c>
      <c r="C43" s="59">
        <v>21</v>
      </c>
      <c r="D43" s="56">
        <v>24</v>
      </c>
      <c r="E43" s="48">
        <v>19</v>
      </c>
      <c r="F43" s="46">
        <v>21</v>
      </c>
      <c r="G43" s="56">
        <v>23</v>
      </c>
      <c r="H43" s="47">
        <v>22</v>
      </c>
      <c r="I43" s="48">
        <v>22</v>
      </c>
      <c r="J43" s="56">
        <v>23</v>
      </c>
      <c r="K43" s="48">
        <v>22</v>
      </c>
      <c r="L43" s="58">
        <v>24</v>
      </c>
      <c r="M43" s="59">
        <v>22</v>
      </c>
      <c r="N43" s="99">
        <v>23</v>
      </c>
      <c r="O43" s="35"/>
      <c r="P43" s="36"/>
      <c r="Q43" s="36"/>
    </row>
    <row r="44" spans="1:17">
      <c r="A44" s="1">
        <v>39</v>
      </c>
      <c r="B44" s="7" t="s">
        <v>47</v>
      </c>
      <c r="C44" s="59">
        <v>22</v>
      </c>
      <c r="D44" s="56">
        <v>21</v>
      </c>
      <c r="E44" s="48">
        <v>20</v>
      </c>
      <c r="F44" s="46">
        <v>21</v>
      </c>
      <c r="G44" s="56">
        <v>24</v>
      </c>
      <c r="H44" s="47">
        <v>22</v>
      </c>
      <c r="I44" s="48">
        <v>22</v>
      </c>
      <c r="J44" s="56">
        <v>24</v>
      </c>
      <c r="K44" s="48">
        <v>22</v>
      </c>
      <c r="L44" s="58">
        <v>25</v>
      </c>
      <c r="M44" s="59">
        <v>24</v>
      </c>
      <c r="N44" s="99">
        <v>19</v>
      </c>
      <c r="O44" s="35"/>
      <c r="P44" s="36"/>
      <c r="Q44" s="36"/>
    </row>
    <row r="45" spans="1:17">
      <c r="A45" s="2">
        <v>40</v>
      </c>
      <c r="B45" s="7" t="s">
        <v>48</v>
      </c>
      <c r="C45" s="59">
        <v>21</v>
      </c>
      <c r="D45" s="56">
        <v>22</v>
      </c>
      <c r="E45" s="48">
        <v>20</v>
      </c>
      <c r="F45" s="46">
        <v>22</v>
      </c>
      <c r="G45" s="56">
        <v>24</v>
      </c>
      <c r="H45" s="47">
        <v>21</v>
      </c>
      <c r="I45" s="61">
        <v>23</v>
      </c>
      <c r="J45" s="56">
        <v>24</v>
      </c>
      <c r="K45" s="61">
        <v>23</v>
      </c>
      <c r="L45" s="62">
        <v>24</v>
      </c>
      <c r="M45" s="59">
        <v>25</v>
      </c>
      <c r="N45" s="99">
        <v>24</v>
      </c>
      <c r="O45" s="35"/>
      <c r="P45" s="36"/>
      <c r="Q45" s="36"/>
    </row>
    <row r="46" spans="1:17">
      <c r="A46" s="1">
        <v>41</v>
      </c>
      <c r="B46" s="7" t="s">
        <v>49</v>
      </c>
      <c r="C46" s="59">
        <v>23</v>
      </c>
      <c r="D46" s="56">
        <v>24</v>
      </c>
      <c r="E46" s="48">
        <v>19</v>
      </c>
      <c r="F46" s="46">
        <v>22</v>
      </c>
      <c r="G46" s="56">
        <v>25</v>
      </c>
      <c r="H46" s="47">
        <v>21</v>
      </c>
      <c r="I46" s="48">
        <v>21</v>
      </c>
      <c r="J46" s="56">
        <v>25</v>
      </c>
      <c r="K46" s="48">
        <v>21</v>
      </c>
      <c r="L46" s="58">
        <v>24</v>
      </c>
      <c r="M46" s="59">
        <v>24</v>
      </c>
      <c r="N46" s="99">
        <v>21</v>
      </c>
      <c r="O46" s="35"/>
      <c r="P46" s="36"/>
      <c r="Q46" s="36"/>
    </row>
    <row r="47" spans="1:17">
      <c r="A47" s="2">
        <v>42</v>
      </c>
      <c r="B47" s="7" t="s">
        <v>50</v>
      </c>
      <c r="C47" s="59">
        <v>21</v>
      </c>
      <c r="D47" s="56">
        <v>23</v>
      </c>
      <c r="E47" s="48">
        <v>21</v>
      </c>
      <c r="F47" s="46">
        <v>22</v>
      </c>
      <c r="G47" s="56">
        <v>25</v>
      </c>
      <c r="H47" s="47">
        <v>21</v>
      </c>
      <c r="I47" s="48">
        <v>23</v>
      </c>
      <c r="J47" s="56">
        <v>25</v>
      </c>
      <c r="K47" s="48">
        <v>23</v>
      </c>
      <c r="L47" s="58">
        <v>25</v>
      </c>
      <c r="M47" s="59">
        <v>23</v>
      </c>
      <c r="N47" s="99">
        <v>24</v>
      </c>
      <c r="O47" s="35"/>
      <c r="P47" s="36"/>
      <c r="Q47" s="36"/>
    </row>
    <row r="48" spans="1:17">
      <c r="A48" s="1">
        <v>43</v>
      </c>
      <c r="B48" s="7" t="s">
        <v>51</v>
      </c>
      <c r="C48" s="65">
        <v>22</v>
      </c>
      <c r="D48" s="47">
        <v>21</v>
      </c>
      <c r="E48" s="48">
        <v>20</v>
      </c>
      <c r="F48" s="46">
        <v>21</v>
      </c>
      <c r="G48" s="56">
        <v>24</v>
      </c>
      <c r="H48" s="48">
        <v>21</v>
      </c>
      <c r="I48" s="48">
        <v>21</v>
      </c>
      <c r="J48" s="56">
        <v>24</v>
      </c>
      <c r="K48" s="48">
        <v>21</v>
      </c>
      <c r="L48" s="58">
        <v>26</v>
      </c>
      <c r="M48" s="59">
        <v>23</v>
      </c>
      <c r="N48" s="99">
        <v>21</v>
      </c>
      <c r="O48" s="35"/>
      <c r="P48" s="36"/>
      <c r="Q48" s="36"/>
    </row>
    <row r="49" spans="1:17">
      <c r="A49" s="2">
        <v>44</v>
      </c>
      <c r="B49" s="7" t="s">
        <v>52</v>
      </c>
      <c r="C49" s="65">
        <v>20</v>
      </c>
      <c r="D49" s="47">
        <v>21</v>
      </c>
      <c r="E49" s="48">
        <v>21</v>
      </c>
      <c r="F49" s="46">
        <v>22</v>
      </c>
      <c r="G49" s="57">
        <v>24</v>
      </c>
      <c r="H49" s="48">
        <v>20</v>
      </c>
      <c r="I49" s="48">
        <v>23</v>
      </c>
      <c r="J49" s="56">
        <v>25</v>
      </c>
      <c r="K49" s="48">
        <v>22</v>
      </c>
      <c r="L49" s="58">
        <v>23</v>
      </c>
      <c r="M49" s="59">
        <v>24</v>
      </c>
      <c r="N49" s="99">
        <v>22</v>
      </c>
      <c r="O49" s="35"/>
      <c r="P49" s="36"/>
      <c r="Q49" s="36"/>
    </row>
    <row r="50" spans="1:17">
      <c r="A50" s="1">
        <v>45</v>
      </c>
      <c r="B50" s="7" t="s">
        <v>53</v>
      </c>
      <c r="C50" s="65">
        <v>20</v>
      </c>
      <c r="D50" s="47">
        <v>21</v>
      </c>
      <c r="E50" s="48">
        <v>22</v>
      </c>
      <c r="F50" s="46">
        <v>22</v>
      </c>
      <c r="G50" s="56">
        <v>25</v>
      </c>
      <c r="H50" s="48">
        <v>22</v>
      </c>
      <c r="I50" s="48">
        <v>21</v>
      </c>
      <c r="J50" s="56">
        <v>24</v>
      </c>
      <c r="K50" s="48">
        <v>23</v>
      </c>
      <c r="L50" s="58">
        <v>24</v>
      </c>
      <c r="M50" s="59">
        <v>25</v>
      </c>
      <c r="N50" s="99">
        <v>19</v>
      </c>
      <c r="O50" s="35"/>
      <c r="P50" s="36"/>
      <c r="Q50" s="36"/>
    </row>
    <row r="51" spans="1:17">
      <c r="A51" s="2">
        <v>46</v>
      </c>
      <c r="B51" s="28" t="s">
        <v>54</v>
      </c>
      <c r="C51" s="65">
        <v>22</v>
      </c>
      <c r="D51" s="47">
        <v>22</v>
      </c>
      <c r="E51" s="48">
        <v>20</v>
      </c>
      <c r="F51" s="46">
        <v>22</v>
      </c>
      <c r="G51" s="56">
        <v>24</v>
      </c>
      <c r="H51" s="48">
        <v>21</v>
      </c>
      <c r="I51" s="48">
        <v>23</v>
      </c>
      <c r="J51" s="56">
        <v>25</v>
      </c>
      <c r="K51" s="48">
        <v>23</v>
      </c>
      <c r="L51" s="58">
        <v>23</v>
      </c>
      <c r="M51" s="59">
        <v>24</v>
      </c>
      <c r="N51" s="99">
        <v>22</v>
      </c>
      <c r="O51" s="35"/>
      <c r="P51" s="36"/>
      <c r="Q51" s="36"/>
    </row>
    <row r="52" spans="1:17">
      <c r="A52" s="1">
        <v>47</v>
      </c>
      <c r="B52" s="7" t="s">
        <v>55</v>
      </c>
      <c r="C52" s="65">
        <v>22</v>
      </c>
      <c r="D52" s="47">
        <v>22</v>
      </c>
      <c r="E52" s="48">
        <v>19</v>
      </c>
      <c r="F52" s="46">
        <v>21</v>
      </c>
      <c r="G52" s="56">
        <v>25</v>
      </c>
      <c r="H52" s="48">
        <v>22</v>
      </c>
      <c r="I52" s="48">
        <v>22</v>
      </c>
      <c r="J52" s="56">
        <v>23</v>
      </c>
      <c r="K52" s="48">
        <v>23</v>
      </c>
      <c r="L52" s="58">
        <v>26</v>
      </c>
      <c r="M52" s="59">
        <v>25</v>
      </c>
      <c r="N52" s="99">
        <v>21</v>
      </c>
      <c r="O52" s="35"/>
      <c r="P52" s="36"/>
      <c r="Q52" s="36"/>
    </row>
    <row r="53" spans="1:17">
      <c r="A53" s="2">
        <v>48</v>
      </c>
      <c r="B53" s="7" t="s">
        <v>56</v>
      </c>
      <c r="C53" s="65">
        <v>21</v>
      </c>
      <c r="D53" s="47">
        <v>21</v>
      </c>
      <c r="E53" s="48">
        <v>21</v>
      </c>
      <c r="F53" s="46">
        <v>21</v>
      </c>
      <c r="G53" s="56">
        <v>25</v>
      </c>
      <c r="H53" s="48">
        <v>20</v>
      </c>
      <c r="I53" s="48">
        <v>22</v>
      </c>
      <c r="J53" s="56">
        <v>25</v>
      </c>
      <c r="K53" s="48">
        <v>22</v>
      </c>
      <c r="L53" s="58">
        <v>25</v>
      </c>
      <c r="M53" s="59">
        <v>24</v>
      </c>
      <c r="N53" s="99">
        <v>19</v>
      </c>
      <c r="O53" s="35"/>
      <c r="P53" s="36"/>
      <c r="Q53" s="36"/>
    </row>
    <row r="54" spans="1:17">
      <c r="A54" s="1">
        <v>49</v>
      </c>
      <c r="B54" s="7" t="s">
        <v>57</v>
      </c>
      <c r="C54" s="65">
        <v>20</v>
      </c>
      <c r="D54" s="47">
        <v>22</v>
      </c>
      <c r="E54" s="48">
        <v>21</v>
      </c>
      <c r="F54" s="46">
        <v>22</v>
      </c>
      <c r="G54" s="56">
        <v>24</v>
      </c>
      <c r="H54" s="48">
        <v>22</v>
      </c>
      <c r="I54" s="48">
        <v>21</v>
      </c>
      <c r="J54" s="56">
        <v>23</v>
      </c>
      <c r="K54" s="48">
        <v>21</v>
      </c>
      <c r="L54" s="58">
        <v>24</v>
      </c>
      <c r="M54" s="59">
        <v>25</v>
      </c>
      <c r="N54" s="99">
        <v>21</v>
      </c>
      <c r="O54" s="35"/>
      <c r="P54" s="36"/>
      <c r="Q54" s="36"/>
    </row>
    <row r="55" spans="1:17">
      <c r="A55" s="2">
        <v>50</v>
      </c>
      <c r="B55" s="7" t="s">
        <v>58</v>
      </c>
      <c r="C55" s="65">
        <v>21</v>
      </c>
      <c r="D55" s="47">
        <v>23</v>
      </c>
      <c r="E55" s="48">
        <v>20</v>
      </c>
      <c r="F55" s="46">
        <v>23</v>
      </c>
      <c r="G55" s="56">
        <v>24</v>
      </c>
      <c r="H55" s="48">
        <v>21</v>
      </c>
      <c r="I55" s="48">
        <v>23</v>
      </c>
      <c r="J55" s="56">
        <v>24</v>
      </c>
      <c r="K55" s="48">
        <v>22</v>
      </c>
      <c r="L55" s="58">
        <v>26</v>
      </c>
      <c r="M55" s="59">
        <v>25</v>
      </c>
      <c r="N55" s="99">
        <v>23</v>
      </c>
      <c r="O55" s="35"/>
      <c r="P55" s="36"/>
      <c r="Q55" s="36"/>
    </row>
    <row r="56" spans="1:17">
      <c r="A56" s="1">
        <v>51</v>
      </c>
      <c r="B56" s="7" t="s">
        <v>59</v>
      </c>
      <c r="C56" s="65">
        <v>22</v>
      </c>
      <c r="D56" s="47">
        <v>21</v>
      </c>
      <c r="E56" s="48">
        <v>22</v>
      </c>
      <c r="F56" s="46">
        <v>21</v>
      </c>
      <c r="G56" s="56">
        <v>25</v>
      </c>
      <c r="H56" s="48">
        <v>20</v>
      </c>
      <c r="I56" s="48">
        <v>23</v>
      </c>
      <c r="J56" s="56">
        <v>25</v>
      </c>
      <c r="K56" s="48">
        <v>21</v>
      </c>
      <c r="L56" s="58">
        <v>25</v>
      </c>
      <c r="M56" s="59">
        <v>23</v>
      </c>
      <c r="N56" s="99">
        <v>24</v>
      </c>
      <c r="O56" s="35"/>
      <c r="P56" s="36"/>
      <c r="Q56" s="36"/>
    </row>
    <row r="57" spans="1:17">
      <c r="A57" s="2">
        <v>52</v>
      </c>
      <c r="B57" s="7" t="s">
        <v>60</v>
      </c>
      <c r="C57" s="65">
        <v>20</v>
      </c>
      <c r="D57" s="47">
        <v>21</v>
      </c>
      <c r="E57" s="48">
        <v>21</v>
      </c>
      <c r="F57" s="46">
        <v>21</v>
      </c>
      <c r="G57" s="56">
        <v>24</v>
      </c>
      <c r="H57" s="48">
        <v>21</v>
      </c>
      <c r="I57" s="48">
        <v>22</v>
      </c>
      <c r="J57" s="56">
        <v>24</v>
      </c>
      <c r="K57" s="48">
        <v>21</v>
      </c>
      <c r="L57" s="58">
        <v>26</v>
      </c>
      <c r="M57" s="59">
        <v>23</v>
      </c>
      <c r="N57" s="99">
        <v>20</v>
      </c>
      <c r="O57" s="35"/>
      <c r="P57" s="36"/>
      <c r="Q57" s="36"/>
    </row>
    <row r="58" spans="1:17">
      <c r="A58" s="1">
        <v>53</v>
      </c>
      <c r="B58" s="7" t="s">
        <v>61</v>
      </c>
      <c r="C58" s="65">
        <v>20</v>
      </c>
      <c r="D58" s="47">
        <v>21</v>
      </c>
      <c r="E58" s="48">
        <v>20</v>
      </c>
      <c r="F58" s="46">
        <v>23</v>
      </c>
      <c r="G58" s="56">
        <v>23</v>
      </c>
      <c r="H58" s="48">
        <v>22</v>
      </c>
      <c r="I58" s="48">
        <v>22</v>
      </c>
      <c r="J58" s="56">
        <v>23</v>
      </c>
      <c r="K58" s="48">
        <v>23</v>
      </c>
      <c r="L58" s="58">
        <v>26</v>
      </c>
      <c r="M58" s="59">
        <v>24</v>
      </c>
      <c r="N58" s="99">
        <v>23</v>
      </c>
      <c r="O58" s="35"/>
      <c r="P58" s="36"/>
      <c r="Q58" s="36"/>
    </row>
    <row r="59" spans="1:17">
      <c r="A59" s="2">
        <v>54</v>
      </c>
      <c r="B59" s="7" t="s">
        <v>62</v>
      </c>
      <c r="C59" s="65">
        <v>22</v>
      </c>
      <c r="D59" s="47">
        <v>22</v>
      </c>
      <c r="E59" s="48">
        <v>19</v>
      </c>
      <c r="F59" s="46">
        <v>22</v>
      </c>
      <c r="G59" s="56">
        <v>23</v>
      </c>
      <c r="H59" s="48">
        <v>22</v>
      </c>
      <c r="I59" s="48">
        <v>21</v>
      </c>
      <c r="J59" s="56">
        <v>23</v>
      </c>
      <c r="K59" s="48">
        <v>22</v>
      </c>
      <c r="L59" s="58">
        <v>24</v>
      </c>
      <c r="M59" s="59">
        <v>25</v>
      </c>
      <c r="N59" s="99">
        <v>21</v>
      </c>
      <c r="O59" s="35"/>
      <c r="P59" s="36"/>
      <c r="Q59" s="36"/>
    </row>
    <row r="60" spans="1:17">
      <c r="A60" s="1">
        <v>55</v>
      </c>
      <c r="B60" s="7" t="s">
        <v>63</v>
      </c>
      <c r="C60" s="65">
        <v>22</v>
      </c>
      <c r="D60" s="47">
        <v>22</v>
      </c>
      <c r="E60" s="48">
        <v>20</v>
      </c>
      <c r="F60" s="46">
        <v>21</v>
      </c>
      <c r="G60" s="56">
        <v>25</v>
      </c>
      <c r="H60" s="48">
        <v>22</v>
      </c>
      <c r="I60" s="48">
        <v>24</v>
      </c>
      <c r="J60" s="56">
        <v>25</v>
      </c>
      <c r="K60" s="48">
        <v>22</v>
      </c>
      <c r="L60" s="58">
        <v>24</v>
      </c>
      <c r="M60" s="59">
        <v>22</v>
      </c>
      <c r="N60" s="99">
        <v>24</v>
      </c>
      <c r="O60" s="35"/>
      <c r="P60" s="36"/>
      <c r="Q60" s="36"/>
    </row>
    <row r="61" spans="1:17">
      <c r="A61" s="2">
        <v>56</v>
      </c>
      <c r="B61" s="7" t="s">
        <v>64</v>
      </c>
      <c r="C61" s="65">
        <v>21</v>
      </c>
      <c r="D61" s="47">
        <v>21</v>
      </c>
      <c r="E61" s="48">
        <v>21</v>
      </c>
      <c r="F61" s="46">
        <v>21</v>
      </c>
      <c r="G61" s="56">
        <v>24</v>
      </c>
      <c r="H61" s="48">
        <v>21</v>
      </c>
      <c r="I61" s="48">
        <v>22</v>
      </c>
      <c r="J61" s="56">
        <v>24</v>
      </c>
      <c r="K61" s="48">
        <v>22</v>
      </c>
      <c r="L61" s="58">
        <v>25</v>
      </c>
      <c r="M61" s="59">
        <v>24</v>
      </c>
      <c r="N61" s="99">
        <v>21</v>
      </c>
      <c r="O61" s="35"/>
      <c r="P61" s="36"/>
      <c r="Q61" s="36"/>
    </row>
    <row r="62" spans="1:17">
      <c r="A62" s="1">
        <v>57</v>
      </c>
      <c r="B62" s="3" t="s">
        <v>65</v>
      </c>
      <c r="C62" s="65">
        <v>20</v>
      </c>
      <c r="D62" s="47">
        <v>22</v>
      </c>
      <c r="E62" s="48">
        <v>21</v>
      </c>
      <c r="F62" s="46">
        <v>22</v>
      </c>
      <c r="G62" s="56">
        <v>25</v>
      </c>
      <c r="H62" s="48">
        <v>20</v>
      </c>
      <c r="I62" s="48">
        <v>21</v>
      </c>
      <c r="J62" s="56">
        <v>25</v>
      </c>
      <c r="K62" s="48">
        <v>22</v>
      </c>
      <c r="L62" s="58">
        <v>26</v>
      </c>
      <c r="M62" s="59">
        <v>24</v>
      </c>
      <c r="N62" s="99">
        <v>20</v>
      </c>
      <c r="O62" s="35"/>
      <c r="P62" s="36"/>
      <c r="Q62" s="36"/>
    </row>
    <row r="63" spans="1:17" ht="15.75" thickBot="1">
      <c r="A63" s="2">
        <v>58</v>
      </c>
      <c r="B63" s="3" t="s">
        <v>66</v>
      </c>
      <c r="C63" s="65">
        <v>21</v>
      </c>
      <c r="D63" s="47">
        <v>23</v>
      </c>
      <c r="E63" s="53">
        <v>19</v>
      </c>
      <c r="F63" s="50">
        <v>23</v>
      </c>
      <c r="G63" s="57">
        <v>24</v>
      </c>
      <c r="H63" s="53">
        <v>21</v>
      </c>
      <c r="I63" s="63">
        <v>22</v>
      </c>
      <c r="J63" s="56">
        <v>25</v>
      </c>
      <c r="K63" s="48">
        <v>23</v>
      </c>
      <c r="L63" s="58">
        <v>26</v>
      </c>
      <c r="M63" s="59">
        <v>24</v>
      </c>
      <c r="N63" s="99">
        <v>21</v>
      </c>
      <c r="O63" s="35"/>
      <c r="P63" s="36"/>
      <c r="Q63" s="36"/>
    </row>
    <row r="64" spans="1:17">
      <c r="A64" s="1">
        <v>59</v>
      </c>
      <c r="B64" s="3" t="s">
        <v>67</v>
      </c>
      <c r="C64" s="65">
        <v>21</v>
      </c>
      <c r="D64" s="47">
        <v>23</v>
      </c>
      <c r="E64" s="48">
        <v>20</v>
      </c>
      <c r="F64" s="46">
        <v>22</v>
      </c>
      <c r="G64" s="56">
        <v>24</v>
      </c>
      <c r="H64" s="48">
        <v>20</v>
      </c>
      <c r="I64" s="48">
        <v>21</v>
      </c>
      <c r="J64" s="56">
        <v>24</v>
      </c>
      <c r="K64" s="48">
        <v>21</v>
      </c>
      <c r="L64" s="58">
        <v>25</v>
      </c>
      <c r="M64" s="59">
        <v>25</v>
      </c>
      <c r="N64" s="99">
        <v>19</v>
      </c>
      <c r="O64" s="35"/>
      <c r="P64" s="36"/>
      <c r="Q64" s="36"/>
    </row>
    <row r="65" spans="1:17">
      <c r="A65" s="2">
        <v>60</v>
      </c>
      <c r="B65" s="3" t="s">
        <v>69</v>
      </c>
      <c r="C65" s="65">
        <v>22</v>
      </c>
      <c r="D65" s="47">
        <v>22</v>
      </c>
      <c r="E65" s="48">
        <v>21</v>
      </c>
      <c r="F65" s="46">
        <v>22</v>
      </c>
      <c r="G65" s="56">
        <v>24</v>
      </c>
      <c r="H65" s="48">
        <v>22</v>
      </c>
      <c r="I65" s="48">
        <v>22</v>
      </c>
      <c r="J65" s="56">
        <v>24</v>
      </c>
      <c r="K65" s="48">
        <v>22</v>
      </c>
      <c r="L65" s="58">
        <v>24</v>
      </c>
      <c r="M65" s="59">
        <v>24</v>
      </c>
      <c r="N65" s="99">
        <v>22</v>
      </c>
      <c r="O65" s="35"/>
      <c r="P65" s="36"/>
      <c r="Q65" s="36"/>
    </row>
    <row r="66" spans="1:17">
      <c r="A66" s="1">
        <v>61</v>
      </c>
      <c r="B66" s="3" t="s">
        <v>68</v>
      </c>
      <c r="C66" s="65">
        <v>22</v>
      </c>
      <c r="D66" s="47">
        <v>22</v>
      </c>
      <c r="E66" s="48">
        <v>21</v>
      </c>
      <c r="F66" s="46">
        <v>21</v>
      </c>
      <c r="G66" s="56">
        <v>25</v>
      </c>
      <c r="H66" s="48">
        <v>21</v>
      </c>
      <c r="I66" s="48">
        <v>21</v>
      </c>
      <c r="J66" s="56">
        <v>25</v>
      </c>
      <c r="K66" s="48">
        <v>21</v>
      </c>
      <c r="L66" s="58">
        <v>24</v>
      </c>
      <c r="M66" s="59">
        <v>23</v>
      </c>
      <c r="N66" s="99">
        <v>23</v>
      </c>
      <c r="O66" s="35"/>
      <c r="P66" s="35"/>
      <c r="Q66" s="37"/>
    </row>
    <row r="67" spans="1:17">
      <c r="A67" s="2">
        <v>62</v>
      </c>
      <c r="B67" s="3" t="s">
        <v>70</v>
      </c>
      <c r="C67" s="65">
        <v>22</v>
      </c>
      <c r="D67" s="47">
        <v>21</v>
      </c>
      <c r="E67" s="48">
        <v>19</v>
      </c>
      <c r="F67" s="46">
        <v>21</v>
      </c>
      <c r="G67" s="56">
        <v>24</v>
      </c>
      <c r="H67" s="48">
        <v>20</v>
      </c>
      <c r="I67" s="48">
        <v>23</v>
      </c>
      <c r="J67" s="56">
        <v>24</v>
      </c>
      <c r="K67" s="48">
        <v>23</v>
      </c>
      <c r="L67" s="58">
        <v>25</v>
      </c>
      <c r="M67" s="59">
        <v>24</v>
      </c>
      <c r="N67" s="99">
        <v>22</v>
      </c>
      <c r="O67" s="35"/>
      <c r="P67" s="35"/>
      <c r="Q67" s="37"/>
    </row>
    <row r="68" spans="1:17">
      <c r="A68" s="1">
        <v>63</v>
      </c>
      <c r="B68" s="3" t="s">
        <v>71</v>
      </c>
      <c r="C68" s="65">
        <v>21</v>
      </c>
      <c r="D68" s="47">
        <v>21</v>
      </c>
      <c r="E68" s="48">
        <v>20</v>
      </c>
      <c r="F68" s="46">
        <v>21</v>
      </c>
      <c r="G68" s="56">
        <v>23</v>
      </c>
      <c r="H68" s="48">
        <v>21</v>
      </c>
      <c r="I68" s="48">
        <v>22</v>
      </c>
      <c r="J68" s="56">
        <v>23</v>
      </c>
      <c r="K68" s="48">
        <v>22</v>
      </c>
      <c r="L68" s="58">
        <v>26</v>
      </c>
      <c r="M68" s="59">
        <v>24</v>
      </c>
      <c r="N68" s="99">
        <v>21</v>
      </c>
      <c r="O68" s="35"/>
      <c r="P68" s="35"/>
      <c r="Q68" s="37"/>
    </row>
    <row r="69" spans="1:17">
      <c r="A69" s="2">
        <v>64</v>
      </c>
      <c r="B69" s="3" t="s">
        <v>72</v>
      </c>
      <c r="C69" s="65">
        <v>20</v>
      </c>
      <c r="D69" s="47">
        <v>21</v>
      </c>
      <c r="E69" s="48">
        <v>21</v>
      </c>
      <c r="F69" s="46">
        <v>22</v>
      </c>
      <c r="G69" s="57">
        <v>24</v>
      </c>
      <c r="H69" s="48">
        <v>20</v>
      </c>
      <c r="I69" s="48">
        <v>23</v>
      </c>
      <c r="J69" s="56">
        <v>23</v>
      </c>
      <c r="K69" s="48">
        <v>24</v>
      </c>
      <c r="L69" s="58">
        <v>26</v>
      </c>
      <c r="M69" s="59">
        <v>25</v>
      </c>
      <c r="N69" s="99">
        <v>20</v>
      </c>
      <c r="O69" s="35"/>
      <c r="P69" s="35"/>
      <c r="Q69" s="37"/>
    </row>
    <row r="70" spans="1:17">
      <c r="A70" s="1">
        <v>65</v>
      </c>
      <c r="B70" s="3" t="s">
        <v>73</v>
      </c>
      <c r="C70" s="65">
        <v>20</v>
      </c>
      <c r="D70" s="47">
        <v>21</v>
      </c>
      <c r="E70" s="48">
        <v>22</v>
      </c>
      <c r="F70" s="46">
        <v>21</v>
      </c>
      <c r="G70" s="56">
        <v>24</v>
      </c>
      <c r="H70" s="48">
        <v>21</v>
      </c>
      <c r="I70" s="48">
        <v>22</v>
      </c>
      <c r="J70" s="56">
        <v>25</v>
      </c>
      <c r="K70" s="48">
        <v>22</v>
      </c>
      <c r="L70" s="58">
        <v>26</v>
      </c>
      <c r="M70" s="59">
        <v>23</v>
      </c>
      <c r="N70" s="99">
        <v>22</v>
      </c>
      <c r="O70" s="35"/>
      <c r="P70" s="35"/>
      <c r="Q70" s="37"/>
    </row>
    <row r="71" spans="1:17">
      <c r="A71" s="2">
        <v>66</v>
      </c>
      <c r="B71" s="3" t="s">
        <v>74</v>
      </c>
      <c r="C71" s="65">
        <v>22</v>
      </c>
      <c r="D71" s="47">
        <v>22</v>
      </c>
      <c r="E71" s="48">
        <v>20</v>
      </c>
      <c r="F71" s="46">
        <v>23</v>
      </c>
      <c r="G71" s="56">
        <v>23</v>
      </c>
      <c r="H71" s="48">
        <v>22</v>
      </c>
      <c r="I71" s="48">
        <v>22</v>
      </c>
      <c r="J71" s="56">
        <v>24</v>
      </c>
      <c r="K71" s="48">
        <v>21</v>
      </c>
      <c r="L71" s="58">
        <v>25</v>
      </c>
      <c r="M71" s="59">
        <v>24</v>
      </c>
      <c r="N71" s="99">
        <v>20</v>
      </c>
      <c r="O71" s="35"/>
      <c r="P71" s="35"/>
      <c r="Q71" s="37"/>
    </row>
    <row r="72" spans="1:17">
      <c r="A72" s="1">
        <v>67</v>
      </c>
      <c r="B72" s="3" t="s">
        <v>75</v>
      </c>
      <c r="C72" s="65">
        <v>22</v>
      </c>
      <c r="D72" s="47">
        <v>22</v>
      </c>
      <c r="E72" s="48">
        <v>19</v>
      </c>
      <c r="F72" s="46">
        <v>22</v>
      </c>
      <c r="G72" s="56">
        <v>23</v>
      </c>
      <c r="H72" s="48">
        <v>22</v>
      </c>
      <c r="I72" s="48">
        <v>21</v>
      </c>
      <c r="J72" s="56">
        <v>24</v>
      </c>
      <c r="K72" s="48">
        <v>23</v>
      </c>
      <c r="L72" s="58">
        <v>26</v>
      </c>
      <c r="M72" s="59">
        <v>22</v>
      </c>
      <c r="N72" s="99">
        <v>19</v>
      </c>
      <c r="O72" s="35"/>
      <c r="P72" s="35"/>
      <c r="Q72" s="37"/>
    </row>
    <row r="73" spans="1:17">
      <c r="A73" s="2">
        <v>68</v>
      </c>
      <c r="B73" s="3" t="s">
        <v>76</v>
      </c>
      <c r="C73" s="65">
        <v>21</v>
      </c>
      <c r="D73" s="47">
        <v>22</v>
      </c>
      <c r="E73" s="48">
        <v>21</v>
      </c>
      <c r="F73" s="46">
        <v>21</v>
      </c>
      <c r="G73" s="56">
        <v>25</v>
      </c>
      <c r="H73" s="48">
        <v>22</v>
      </c>
      <c r="I73" s="48">
        <v>24</v>
      </c>
      <c r="J73" s="56">
        <v>25</v>
      </c>
      <c r="K73" s="48">
        <v>23</v>
      </c>
      <c r="L73" s="58">
        <v>26</v>
      </c>
      <c r="M73" s="59">
        <v>23</v>
      </c>
      <c r="N73" s="99">
        <v>21</v>
      </c>
      <c r="O73" s="35"/>
      <c r="P73" s="35"/>
      <c r="Q73" s="37"/>
    </row>
    <row r="74" spans="1:17">
      <c r="A74" s="1">
        <v>69</v>
      </c>
      <c r="B74" s="3" t="s">
        <v>77</v>
      </c>
      <c r="C74" s="65">
        <v>20</v>
      </c>
      <c r="D74" s="47">
        <v>22</v>
      </c>
      <c r="E74" s="48">
        <v>21</v>
      </c>
      <c r="F74" s="46">
        <v>21</v>
      </c>
      <c r="G74" s="56">
        <v>24</v>
      </c>
      <c r="H74" s="48">
        <v>21</v>
      </c>
      <c r="I74" s="48">
        <v>22</v>
      </c>
      <c r="J74" s="56">
        <v>24</v>
      </c>
      <c r="K74" s="48">
        <v>22</v>
      </c>
      <c r="L74" s="58">
        <v>25</v>
      </c>
      <c r="M74" s="59">
        <v>24</v>
      </c>
      <c r="N74" s="99">
        <v>20</v>
      </c>
      <c r="O74" s="35"/>
      <c r="P74" s="35"/>
      <c r="Q74" s="37"/>
    </row>
    <row r="75" spans="1:17">
      <c r="A75" s="2">
        <v>70</v>
      </c>
      <c r="B75" s="3" t="s">
        <v>78</v>
      </c>
      <c r="C75" s="65">
        <v>20</v>
      </c>
      <c r="D75" s="47">
        <v>21</v>
      </c>
      <c r="E75" s="48">
        <v>20</v>
      </c>
      <c r="F75" s="46">
        <v>23</v>
      </c>
      <c r="G75" s="56">
        <v>24</v>
      </c>
      <c r="H75" s="48">
        <v>21</v>
      </c>
      <c r="I75" s="48">
        <v>23</v>
      </c>
      <c r="J75" s="56">
        <v>24</v>
      </c>
      <c r="K75" s="48">
        <v>23</v>
      </c>
      <c r="L75" s="58">
        <v>24</v>
      </c>
      <c r="M75" s="59">
        <v>25</v>
      </c>
      <c r="N75" s="99">
        <v>21</v>
      </c>
      <c r="O75" s="35"/>
      <c r="P75" s="35"/>
      <c r="Q75" s="37"/>
    </row>
    <row r="76" spans="1:17">
      <c r="A76" s="1">
        <v>71</v>
      </c>
      <c r="B76" s="3" t="s">
        <v>79</v>
      </c>
      <c r="C76" s="66">
        <v>22</v>
      </c>
      <c r="D76" s="46">
        <v>21</v>
      </c>
      <c r="E76" s="48">
        <v>22</v>
      </c>
      <c r="F76" s="46">
        <v>21</v>
      </c>
      <c r="G76" s="56">
        <v>25</v>
      </c>
      <c r="H76" s="48">
        <v>20</v>
      </c>
      <c r="I76" s="48">
        <v>23</v>
      </c>
      <c r="J76" s="56">
        <v>25</v>
      </c>
      <c r="K76" s="48">
        <v>22</v>
      </c>
      <c r="L76" s="58">
        <v>24</v>
      </c>
      <c r="M76" s="59">
        <v>25</v>
      </c>
      <c r="N76" s="99">
        <v>23</v>
      </c>
      <c r="O76" s="35"/>
      <c r="P76" s="35"/>
      <c r="Q76" s="37"/>
    </row>
    <row r="77" spans="1:17">
      <c r="A77" s="2">
        <v>72</v>
      </c>
      <c r="B77" s="3" t="s">
        <v>80</v>
      </c>
      <c r="C77" s="66">
        <v>23</v>
      </c>
      <c r="D77" s="46">
        <v>20</v>
      </c>
      <c r="E77" s="48">
        <v>21</v>
      </c>
      <c r="F77" s="46">
        <v>21</v>
      </c>
      <c r="G77" s="56">
        <v>24</v>
      </c>
      <c r="H77" s="48">
        <v>21</v>
      </c>
      <c r="I77" s="48">
        <v>22</v>
      </c>
      <c r="J77" s="56">
        <v>25</v>
      </c>
      <c r="K77" s="48">
        <v>22</v>
      </c>
      <c r="L77" s="58">
        <v>26</v>
      </c>
      <c r="M77" s="59">
        <v>23</v>
      </c>
      <c r="N77" s="99">
        <v>21</v>
      </c>
      <c r="O77" s="35"/>
      <c r="P77" s="35"/>
      <c r="Q77" s="37"/>
    </row>
    <row r="78" spans="1:17">
      <c r="A78" s="1">
        <v>73</v>
      </c>
      <c r="B78" s="3" t="s">
        <v>81</v>
      </c>
      <c r="C78" s="65">
        <v>21</v>
      </c>
      <c r="D78" s="47">
        <v>23</v>
      </c>
      <c r="E78" s="48">
        <v>20</v>
      </c>
      <c r="F78" s="46">
        <v>23</v>
      </c>
      <c r="G78" s="56">
        <v>23</v>
      </c>
      <c r="H78" s="48">
        <v>22</v>
      </c>
      <c r="I78" s="48">
        <v>22</v>
      </c>
      <c r="J78" s="56">
        <v>24</v>
      </c>
      <c r="K78" s="48">
        <v>21</v>
      </c>
      <c r="L78" s="58">
        <v>25</v>
      </c>
      <c r="M78" s="59">
        <v>24</v>
      </c>
      <c r="N78" s="99">
        <v>21</v>
      </c>
      <c r="O78" s="35"/>
      <c r="P78" s="35"/>
      <c r="Q78" s="37"/>
    </row>
    <row r="79" spans="1:17">
      <c r="A79" s="2">
        <v>74</v>
      </c>
      <c r="B79" s="3" t="s">
        <v>82</v>
      </c>
      <c r="C79" s="65">
        <v>21</v>
      </c>
      <c r="D79" s="47">
        <v>22</v>
      </c>
      <c r="E79" s="48">
        <v>19</v>
      </c>
      <c r="F79" s="46">
        <v>22</v>
      </c>
      <c r="G79" s="56">
        <v>23</v>
      </c>
      <c r="H79" s="48">
        <v>22</v>
      </c>
      <c r="I79" s="48">
        <v>21</v>
      </c>
      <c r="J79" s="56">
        <v>24</v>
      </c>
      <c r="K79" s="48">
        <v>23</v>
      </c>
      <c r="L79" s="58">
        <v>26</v>
      </c>
      <c r="M79" s="59">
        <v>22</v>
      </c>
      <c r="N79" s="99">
        <v>24</v>
      </c>
      <c r="O79" s="35"/>
      <c r="P79" s="35"/>
      <c r="Q79" s="37"/>
    </row>
    <row r="80" spans="1:17">
      <c r="A80" s="1">
        <v>75</v>
      </c>
      <c r="B80" s="3" t="s">
        <v>83</v>
      </c>
      <c r="C80" s="65">
        <v>20</v>
      </c>
      <c r="D80" s="47">
        <v>22</v>
      </c>
      <c r="E80" s="48">
        <v>20</v>
      </c>
      <c r="F80" s="46">
        <v>21</v>
      </c>
      <c r="G80" s="56">
        <v>25</v>
      </c>
      <c r="H80" s="48">
        <v>22</v>
      </c>
      <c r="I80" s="48">
        <v>24</v>
      </c>
      <c r="J80" s="56">
        <v>25</v>
      </c>
      <c r="K80" s="48">
        <v>23</v>
      </c>
      <c r="L80" s="58">
        <v>26</v>
      </c>
      <c r="M80" s="59">
        <v>23</v>
      </c>
      <c r="N80" s="99">
        <v>24</v>
      </c>
      <c r="O80" s="35"/>
      <c r="P80" s="35"/>
      <c r="Q80" s="37"/>
    </row>
    <row r="81" spans="1:17">
      <c r="A81" s="2">
        <v>76</v>
      </c>
      <c r="B81" s="3" t="s">
        <v>84</v>
      </c>
      <c r="C81" s="65">
        <v>20</v>
      </c>
      <c r="D81" s="47">
        <v>21</v>
      </c>
      <c r="E81" s="48">
        <v>21</v>
      </c>
      <c r="F81" s="46">
        <v>21</v>
      </c>
      <c r="G81" s="56">
        <v>24</v>
      </c>
      <c r="H81" s="48">
        <v>21</v>
      </c>
      <c r="I81" s="48">
        <v>22</v>
      </c>
      <c r="J81" s="56">
        <v>24</v>
      </c>
      <c r="K81" s="48">
        <v>22</v>
      </c>
      <c r="L81" s="58">
        <v>25</v>
      </c>
      <c r="M81" s="59">
        <v>24</v>
      </c>
      <c r="N81" s="99">
        <v>21</v>
      </c>
      <c r="O81" s="35"/>
      <c r="P81" s="35"/>
      <c r="Q81" s="37"/>
    </row>
    <row r="82" spans="1:17">
      <c r="A82" s="1">
        <v>77</v>
      </c>
      <c r="B82" s="3" t="s">
        <v>85</v>
      </c>
      <c r="C82" s="66">
        <v>22</v>
      </c>
      <c r="D82" s="46">
        <v>21</v>
      </c>
      <c r="E82" s="49">
        <v>20</v>
      </c>
      <c r="F82" s="46">
        <v>21</v>
      </c>
      <c r="G82" s="46">
        <v>20</v>
      </c>
      <c r="H82" s="49">
        <v>20</v>
      </c>
      <c r="I82" s="47">
        <v>21</v>
      </c>
      <c r="J82" s="48">
        <v>26</v>
      </c>
      <c r="K82" s="48">
        <v>22</v>
      </c>
      <c r="L82" s="54">
        <v>27</v>
      </c>
      <c r="M82" s="65">
        <v>24</v>
      </c>
      <c r="N82" s="99">
        <v>21</v>
      </c>
      <c r="O82" s="35"/>
      <c r="P82" s="35"/>
      <c r="Q82" s="37"/>
    </row>
    <row r="83" spans="1:17">
      <c r="A83" s="2">
        <v>78</v>
      </c>
      <c r="B83" s="3" t="s">
        <v>114</v>
      </c>
      <c r="C83" s="66">
        <v>23</v>
      </c>
      <c r="D83" s="46">
        <v>20</v>
      </c>
      <c r="E83" s="49">
        <v>21</v>
      </c>
      <c r="F83" s="46">
        <v>22</v>
      </c>
      <c r="G83" s="46">
        <v>21</v>
      </c>
      <c r="H83" s="49">
        <v>22</v>
      </c>
      <c r="I83" s="47">
        <v>21</v>
      </c>
      <c r="J83" s="48">
        <v>23</v>
      </c>
      <c r="K83" s="48">
        <v>23</v>
      </c>
      <c r="L83" s="54">
        <v>25</v>
      </c>
      <c r="M83" s="65">
        <v>22</v>
      </c>
      <c r="N83" s="99">
        <v>24</v>
      </c>
      <c r="O83" s="35"/>
      <c r="P83" s="35"/>
      <c r="Q83" s="37"/>
    </row>
    <row r="84" spans="1:17">
      <c r="A84" s="1">
        <v>79</v>
      </c>
      <c r="B84" s="4" t="s">
        <v>86</v>
      </c>
      <c r="C84" s="66">
        <v>22</v>
      </c>
      <c r="D84" s="46">
        <v>22</v>
      </c>
      <c r="E84" s="49">
        <v>20</v>
      </c>
      <c r="F84" s="46">
        <v>23</v>
      </c>
      <c r="G84" s="46">
        <v>20</v>
      </c>
      <c r="H84" s="49">
        <v>21</v>
      </c>
      <c r="I84" s="47">
        <v>20</v>
      </c>
      <c r="J84" s="48">
        <v>25</v>
      </c>
      <c r="K84" s="48">
        <v>21</v>
      </c>
      <c r="L84" s="54">
        <v>26</v>
      </c>
      <c r="M84" s="65">
        <v>23</v>
      </c>
      <c r="N84" s="99">
        <v>19</v>
      </c>
      <c r="O84" s="35"/>
      <c r="P84" s="35"/>
      <c r="Q84" s="37"/>
    </row>
    <row r="85" spans="1:17">
      <c r="A85" s="2">
        <v>80</v>
      </c>
      <c r="B85" s="3" t="s">
        <v>87</v>
      </c>
      <c r="C85" s="66">
        <v>21</v>
      </c>
      <c r="D85" s="46">
        <v>21</v>
      </c>
      <c r="E85" s="49">
        <v>21</v>
      </c>
      <c r="F85" s="46">
        <v>22</v>
      </c>
      <c r="G85" s="46">
        <v>19</v>
      </c>
      <c r="H85" s="49">
        <v>20</v>
      </c>
      <c r="I85" s="47">
        <v>20</v>
      </c>
      <c r="J85" s="48">
        <v>25</v>
      </c>
      <c r="K85" s="48">
        <v>21</v>
      </c>
      <c r="L85" s="54">
        <v>25</v>
      </c>
      <c r="M85" s="65">
        <v>24</v>
      </c>
      <c r="N85" s="99">
        <v>20</v>
      </c>
      <c r="O85" s="35"/>
      <c r="P85" s="35"/>
      <c r="Q85" s="37"/>
    </row>
    <row r="86" spans="1:17">
      <c r="A86" s="1">
        <v>81</v>
      </c>
      <c r="B86" s="3" t="s">
        <v>88</v>
      </c>
      <c r="C86" s="66">
        <v>21</v>
      </c>
      <c r="D86" s="46">
        <v>22</v>
      </c>
      <c r="E86" s="49">
        <v>22</v>
      </c>
      <c r="F86" s="46">
        <v>22</v>
      </c>
      <c r="G86" s="46">
        <v>20</v>
      </c>
      <c r="H86" s="49">
        <v>21</v>
      </c>
      <c r="I86" s="47">
        <v>19</v>
      </c>
      <c r="J86" s="48">
        <v>23</v>
      </c>
      <c r="K86" s="48">
        <v>22</v>
      </c>
      <c r="L86" s="54">
        <v>26</v>
      </c>
      <c r="M86" s="65">
        <v>25</v>
      </c>
      <c r="N86" s="99">
        <v>19</v>
      </c>
      <c r="O86" s="35"/>
      <c r="P86" s="35"/>
      <c r="Q86" s="37"/>
    </row>
    <row r="87" spans="1:17" ht="15.75" thickBot="1">
      <c r="A87" s="2">
        <v>82</v>
      </c>
      <c r="B87" s="3" t="s">
        <v>89</v>
      </c>
      <c r="C87" s="66">
        <v>23</v>
      </c>
      <c r="D87" s="50">
        <v>22</v>
      </c>
      <c r="E87" s="51">
        <v>22</v>
      </c>
      <c r="F87" s="50">
        <v>23</v>
      </c>
      <c r="G87" s="50">
        <v>20</v>
      </c>
      <c r="H87" s="51">
        <v>22</v>
      </c>
      <c r="I87" s="52">
        <v>19</v>
      </c>
      <c r="J87" s="53">
        <v>24</v>
      </c>
      <c r="K87" s="53">
        <v>22</v>
      </c>
      <c r="L87" s="55">
        <v>25</v>
      </c>
      <c r="M87" s="65">
        <v>24</v>
      </c>
      <c r="N87" s="99">
        <v>22</v>
      </c>
      <c r="O87" s="35"/>
      <c r="P87" s="35"/>
      <c r="Q87" s="37"/>
    </row>
    <row r="88" spans="1:17">
      <c r="A88" s="1">
        <v>83</v>
      </c>
      <c r="B88" s="3" t="s">
        <v>90</v>
      </c>
      <c r="C88" s="72">
        <v>21</v>
      </c>
      <c r="D88" s="70">
        <v>23</v>
      </c>
      <c r="E88" s="69">
        <v>20</v>
      </c>
      <c r="F88" s="67">
        <v>21</v>
      </c>
      <c r="G88" s="70">
        <v>23</v>
      </c>
      <c r="H88" s="68">
        <v>20</v>
      </c>
      <c r="I88" s="69">
        <v>21</v>
      </c>
      <c r="J88" s="70">
        <v>23</v>
      </c>
      <c r="K88" s="69">
        <v>22</v>
      </c>
      <c r="L88" s="71">
        <v>24</v>
      </c>
      <c r="M88" s="72">
        <v>25</v>
      </c>
      <c r="N88" s="99">
        <v>24</v>
      </c>
      <c r="O88" s="35"/>
      <c r="P88" s="35"/>
      <c r="Q88" s="37"/>
    </row>
    <row r="89" spans="1:17">
      <c r="A89" s="2">
        <v>84</v>
      </c>
      <c r="B89" s="23" t="s">
        <v>91</v>
      </c>
      <c r="C89" s="72">
        <v>22</v>
      </c>
      <c r="D89" s="70">
        <v>23</v>
      </c>
      <c r="E89" s="69">
        <v>21</v>
      </c>
      <c r="F89" s="67">
        <v>23</v>
      </c>
      <c r="G89" s="70">
        <v>24</v>
      </c>
      <c r="H89" s="68">
        <v>21</v>
      </c>
      <c r="I89" s="69">
        <v>22</v>
      </c>
      <c r="J89" s="70">
        <v>24</v>
      </c>
      <c r="K89" s="69">
        <v>22</v>
      </c>
      <c r="L89" s="71">
        <v>24</v>
      </c>
      <c r="M89" s="72">
        <v>22</v>
      </c>
      <c r="N89" s="99">
        <v>23</v>
      </c>
      <c r="O89" s="35"/>
      <c r="P89" s="35"/>
      <c r="Q89" s="37"/>
    </row>
    <row r="90" spans="1:17">
      <c r="A90" s="1">
        <v>85</v>
      </c>
      <c r="B90" s="3" t="s">
        <v>92</v>
      </c>
      <c r="C90" s="72">
        <v>22</v>
      </c>
      <c r="D90" s="70">
        <v>22</v>
      </c>
      <c r="E90" s="69">
        <v>19</v>
      </c>
      <c r="F90" s="67">
        <v>21</v>
      </c>
      <c r="G90" s="70">
        <v>24</v>
      </c>
      <c r="H90" s="68">
        <v>20</v>
      </c>
      <c r="I90" s="69">
        <v>22</v>
      </c>
      <c r="J90" s="70">
        <v>24</v>
      </c>
      <c r="K90" s="69">
        <v>22</v>
      </c>
      <c r="L90" s="71">
        <v>25</v>
      </c>
      <c r="M90" s="72">
        <v>24</v>
      </c>
      <c r="N90" s="99">
        <v>24</v>
      </c>
      <c r="O90" s="35"/>
      <c r="P90" s="35"/>
      <c r="Q90" s="37"/>
    </row>
    <row r="91" spans="1:17">
      <c r="A91" s="2">
        <v>86</v>
      </c>
      <c r="B91" s="3" t="s">
        <v>93</v>
      </c>
      <c r="C91" s="72">
        <v>22</v>
      </c>
      <c r="D91" s="70">
        <v>21</v>
      </c>
      <c r="E91" s="69">
        <v>21</v>
      </c>
      <c r="F91" s="67">
        <v>22</v>
      </c>
      <c r="G91" s="70">
        <v>23</v>
      </c>
      <c r="H91" s="68">
        <v>22</v>
      </c>
      <c r="I91" s="69">
        <v>23</v>
      </c>
      <c r="J91" s="70">
        <v>23</v>
      </c>
      <c r="K91" s="69">
        <v>22</v>
      </c>
      <c r="L91" s="71">
        <v>26</v>
      </c>
      <c r="M91" s="72">
        <v>24</v>
      </c>
      <c r="N91" s="99">
        <v>23</v>
      </c>
      <c r="O91" s="35"/>
      <c r="P91" s="35"/>
      <c r="Q91" s="37"/>
    </row>
    <row r="92" spans="1:17">
      <c r="A92" s="1">
        <v>87</v>
      </c>
      <c r="B92" s="3" t="s">
        <v>94</v>
      </c>
      <c r="C92" s="72">
        <v>21</v>
      </c>
      <c r="D92" s="76">
        <v>22</v>
      </c>
      <c r="E92" s="73">
        <v>20</v>
      </c>
      <c r="F92" s="74">
        <v>22</v>
      </c>
      <c r="G92" s="76">
        <v>24</v>
      </c>
      <c r="H92" s="75">
        <v>20</v>
      </c>
      <c r="I92" s="69">
        <v>22</v>
      </c>
      <c r="J92" s="70">
        <v>24</v>
      </c>
      <c r="K92" s="69">
        <v>23</v>
      </c>
      <c r="L92" s="71">
        <v>26</v>
      </c>
      <c r="M92" s="72">
        <v>24</v>
      </c>
      <c r="N92" s="99">
        <v>21</v>
      </c>
      <c r="O92" s="35"/>
      <c r="P92" s="35"/>
      <c r="Q92" s="37"/>
    </row>
    <row r="93" spans="1:17">
      <c r="A93" s="2">
        <v>88</v>
      </c>
      <c r="B93" s="3" t="s">
        <v>95</v>
      </c>
      <c r="C93" s="72">
        <v>20</v>
      </c>
      <c r="D93" s="70">
        <v>22</v>
      </c>
      <c r="E93" s="69">
        <v>21</v>
      </c>
      <c r="F93" s="67">
        <v>21</v>
      </c>
      <c r="G93" s="70">
        <v>23</v>
      </c>
      <c r="H93" s="68">
        <v>20</v>
      </c>
      <c r="I93" s="69">
        <v>22</v>
      </c>
      <c r="J93" s="70">
        <v>24</v>
      </c>
      <c r="K93" s="69">
        <v>21</v>
      </c>
      <c r="L93" s="71">
        <v>25</v>
      </c>
      <c r="M93" s="72">
        <v>25</v>
      </c>
      <c r="N93" s="99">
        <v>22</v>
      </c>
      <c r="O93" s="35"/>
      <c r="P93" s="35"/>
      <c r="Q93" s="37"/>
    </row>
    <row r="94" spans="1:17">
      <c r="A94" s="1">
        <v>89</v>
      </c>
      <c r="B94" s="3" t="s">
        <v>96</v>
      </c>
      <c r="C94" s="72">
        <v>22</v>
      </c>
      <c r="D94" s="70">
        <v>21</v>
      </c>
      <c r="E94" s="69">
        <v>19</v>
      </c>
      <c r="F94" s="67">
        <v>22</v>
      </c>
      <c r="G94" s="70">
        <v>24</v>
      </c>
      <c r="H94" s="68">
        <v>21</v>
      </c>
      <c r="I94" s="69">
        <v>22</v>
      </c>
      <c r="J94" s="70">
        <v>25</v>
      </c>
      <c r="K94" s="69">
        <v>22</v>
      </c>
      <c r="L94" s="71">
        <v>24</v>
      </c>
      <c r="M94" s="72">
        <v>24</v>
      </c>
      <c r="N94" s="99">
        <v>24</v>
      </c>
      <c r="O94" s="35"/>
      <c r="P94" s="35"/>
      <c r="Q94" s="37"/>
    </row>
    <row r="95" spans="1:17">
      <c r="A95" s="2">
        <v>90</v>
      </c>
      <c r="B95" s="3" t="s">
        <v>97</v>
      </c>
      <c r="C95" s="72">
        <v>22</v>
      </c>
      <c r="D95" s="70">
        <v>23</v>
      </c>
      <c r="E95" s="69">
        <v>21</v>
      </c>
      <c r="F95" s="67">
        <v>21</v>
      </c>
      <c r="G95" s="70">
        <v>25</v>
      </c>
      <c r="H95" s="68">
        <v>20</v>
      </c>
      <c r="I95" s="69">
        <v>22</v>
      </c>
      <c r="J95" s="70">
        <v>25</v>
      </c>
      <c r="K95" s="69">
        <v>21</v>
      </c>
      <c r="L95" s="71">
        <v>24</v>
      </c>
      <c r="M95" s="72">
        <v>23</v>
      </c>
      <c r="N95" s="99">
        <v>24</v>
      </c>
      <c r="O95" s="35"/>
      <c r="P95" s="35"/>
      <c r="Q95" s="37"/>
    </row>
    <row r="96" spans="1:17">
      <c r="A96" s="1">
        <v>91</v>
      </c>
      <c r="B96" s="3" t="s">
        <v>98</v>
      </c>
      <c r="C96" s="72">
        <v>21</v>
      </c>
      <c r="D96" s="70">
        <v>23</v>
      </c>
      <c r="E96" s="69">
        <v>20</v>
      </c>
      <c r="F96" s="67">
        <v>21</v>
      </c>
      <c r="G96" s="70">
        <v>23</v>
      </c>
      <c r="H96" s="68">
        <v>20</v>
      </c>
      <c r="I96" s="69">
        <v>21</v>
      </c>
      <c r="J96" s="70">
        <v>23</v>
      </c>
      <c r="K96" s="69">
        <v>23</v>
      </c>
      <c r="L96" s="71">
        <v>25</v>
      </c>
      <c r="M96" s="72">
        <v>24</v>
      </c>
      <c r="N96" s="99">
        <v>24</v>
      </c>
      <c r="O96" s="35"/>
      <c r="P96" s="35"/>
      <c r="Q96" s="37"/>
    </row>
    <row r="97" spans="1:17">
      <c r="A97" s="2">
        <v>92</v>
      </c>
      <c r="B97" s="24" t="s">
        <v>99</v>
      </c>
      <c r="C97" s="72">
        <v>22</v>
      </c>
      <c r="D97" s="70">
        <v>23</v>
      </c>
      <c r="E97" s="69">
        <v>21</v>
      </c>
      <c r="F97" s="67">
        <v>23</v>
      </c>
      <c r="G97" s="70">
        <v>24</v>
      </c>
      <c r="H97" s="68">
        <v>21</v>
      </c>
      <c r="I97" s="69">
        <v>22</v>
      </c>
      <c r="J97" s="70">
        <v>24</v>
      </c>
      <c r="K97" s="69">
        <v>22</v>
      </c>
      <c r="L97" s="71">
        <v>26</v>
      </c>
      <c r="M97" s="72">
        <v>24</v>
      </c>
      <c r="N97" s="99">
        <v>19</v>
      </c>
      <c r="O97" s="35"/>
      <c r="P97" s="35"/>
      <c r="Q97" s="37"/>
    </row>
    <row r="98" spans="1:17">
      <c r="A98" s="1">
        <v>93</v>
      </c>
      <c r="B98" s="5" t="s">
        <v>100</v>
      </c>
      <c r="C98" s="72">
        <v>22</v>
      </c>
      <c r="D98" s="70">
        <v>22</v>
      </c>
      <c r="E98" s="69">
        <v>19</v>
      </c>
      <c r="F98" s="67">
        <v>21</v>
      </c>
      <c r="G98" s="70">
        <v>24</v>
      </c>
      <c r="H98" s="68">
        <v>20</v>
      </c>
      <c r="I98" s="69">
        <v>22</v>
      </c>
      <c r="J98" s="70">
        <v>24</v>
      </c>
      <c r="K98" s="69">
        <v>24</v>
      </c>
      <c r="L98" s="71">
        <v>26</v>
      </c>
      <c r="M98" s="72">
        <v>25</v>
      </c>
      <c r="N98" s="99">
        <v>21</v>
      </c>
      <c r="O98" s="35"/>
      <c r="P98" s="35"/>
      <c r="Q98" s="37"/>
    </row>
    <row r="99" spans="1:17">
      <c r="A99" s="2">
        <v>94</v>
      </c>
      <c r="B99" s="5" t="s">
        <v>101</v>
      </c>
      <c r="C99" s="72">
        <v>22</v>
      </c>
      <c r="D99" s="70">
        <v>21</v>
      </c>
      <c r="E99" s="69">
        <v>21</v>
      </c>
      <c r="F99" s="67">
        <v>22</v>
      </c>
      <c r="G99" s="70">
        <v>23</v>
      </c>
      <c r="H99" s="68">
        <v>22</v>
      </c>
      <c r="I99" s="69">
        <v>23</v>
      </c>
      <c r="J99" s="70">
        <v>23</v>
      </c>
      <c r="K99" s="69">
        <v>21</v>
      </c>
      <c r="L99" s="71">
        <v>26</v>
      </c>
      <c r="M99" s="72">
        <v>24</v>
      </c>
      <c r="N99" s="99">
        <v>22</v>
      </c>
      <c r="O99" s="35"/>
      <c r="P99" s="35"/>
      <c r="Q99" s="37"/>
    </row>
    <row r="100" spans="1:17">
      <c r="A100" s="1">
        <v>95</v>
      </c>
      <c r="B100" s="5" t="s">
        <v>102</v>
      </c>
      <c r="C100" s="82">
        <v>21</v>
      </c>
      <c r="D100" s="80">
        <v>21</v>
      </c>
      <c r="E100" s="79">
        <v>20</v>
      </c>
      <c r="F100" s="77">
        <v>21</v>
      </c>
      <c r="G100" s="80">
        <v>23</v>
      </c>
      <c r="H100" s="78">
        <v>22</v>
      </c>
      <c r="I100" s="79">
        <v>21</v>
      </c>
      <c r="J100" s="80">
        <v>25</v>
      </c>
      <c r="K100" s="79">
        <v>23</v>
      </c>
      <c r="L100" s="81">
        <v>26</v>
      </c>
      <c r="M100" s="82">
        <v>22</v>
      </c>
      <c r="N100" s="99">
        <v>21</v>
      </c>
      <c r="O100" s="35"/>
      <c r="P100" s="35"/>
      <c r="Q100" s="37"/>
    </row>
    <row r="101" spans="1:17">
      <c r="A101" s="2">
        <v>96</v>
      </c>
      <c r="B101" s="5" t="s">
        <v>103</v>
      </c>
      <c r="C101" s="82">
        <v>21</v>
      </c>
      <c r="D101" s="80">
        <v>23</v>
      </c>
      <c r="E101" s="79">
        <v>20</v>
      </c>
      <c r="F101" s="77">
        <v>23</v>
      </c>
      <c r="G101" s="80">
        <v>24</v>
      </c>
      <c r="H101" s="78">
        <v>21</v>
      </c>
      <c r="I101" s="79">
        <v>22</v>
      </c>
      <c r="J101" s="80">
        <v>24</v>
      </c>
      <c r="K101" s="79">
        <v>23</v>
      </c>
      <c r="L101" s="81">
        <v>26</v>
      </c>
      <c r="M101" s="82">
        <v>23</v>
      </c>
      <c r="N101" s="99">
        <v>23</v>
      </c>
      <c r="O101" s="35"/>
      <c r="P101" s="35"/>
      <c r="Q101" s="37"/>
    </row>
    <row r="102" spans="1:17">
      <c r="A102" s="2">
        <v>97</v>
      </c>
      <c r="B102" s="5" t="s">
        <v>104</v>
      </c>
      <c r="C102" s="82">
        <v>20</v>
      </c>
      <c r="D102" s="80">
        <v>22</v>
      </c>
      <c r="E102" s="79">
        <v>21</v>
      </c>
      <c r="F102" s="77">
        <v>22</v>
      </c>
      <c r="G102" s="80">
        <v>25</v>
      </c>
      <c r="H102" s="78">
        <v>21</v>
      </c>
      <c r="I102" s="79">
        <v>21</v>
      </c>
      <c r="J102" s="80">
        <v>25</v>
      </c>
      <c r="K102" s="79">
        <v>22</v>
      </c>
      <c r="L102" s="81">
        <v>25</v>
      </c>
      <c r="M102" s="82">
        <v>24</v>
      </c>
      <c r="N102" s="99">
        <v>24</v>
      </c>
      <c r="O102" s="35"/>
      <c r="P102" s="35"/>
      <c r="Q102" s="37"/>
    </row>
    <row r="103" spans="1:17">
      <c r="A103" s="1">
        <v>98</v>
      </c>
      <c r="B103" s="5" t="s">
        <v>105</v>
      </c>
      <c r="C103" s="82">
        <v>22</v>
      </c>
      <c r="D103" s="80">
        <v>22</v>
      </c>
      <c r="E103" s="79">
        <v>21</v>
      </c>
      <c r="F103" s="77">
        <v>21</v>
      </c>
      <c r="G103" s="80">
        <v>25</v>
      </c>
      <c r="H103" s="78">
        <v>21</v>
      </c>
      <c r="I103" s="79">
        <v>23</v>
      </c>
      <c r="J103" s="80">
        <v>23</v>
      </c>
      <c r="K103" s="79">
        <v>22</v>
      </c>
      <c r="L103" s="81">
        <v>25</v>
      </c>
      <c r="M103" s="82">
        <v>25</v>
      </c>
      <c r="N103" s="99">
        <v>20</v>
      </c>
      <c r="O103" s="35"/>
      <c r="P103" s="35"/>
      <c r="Q103" s="37"/>
    </row>
    <row r="104" spans="1:17">
      <c r="A104" s="2">
        <v>99</v>
      </c>
      <c r="B104" s="5" t="s">
        <v>106</v>
      </c>
      <c r="C104" s="82">
        <v>20</v>
      </c>
      <c r="D104" s="80">
        <v>21</v>
      </c>
      <c r="E104" s="79">
        <v>19</v>
      </c>
      <c r="F104" s="77">
        <v>22</v>
      </c>
      <c r="G104" s="80">
        <v>24</v>
      </c>
      <c r="H104" s="78">
        <v>22</v>
      </c>
      <c r="I104" s="79">
        <v>22</v>
      </c>
      <c r="J104" s="80">
        <v>25</v>
      </c>
      <c r="K104" s="79">
        <v>21</v>
      </c>
      <c r="L104" s="81">
        <v>24</v>
      </c>
      <c r="M104" s="82">
        <v>25</v>
      </c>
      <c r="N104" s="99">
        <v>22</v>
      </c>
      <c r="O104" s="35"/>
      <c r="P104" s="35"/>
      <c r="Q104" s="37"/>
    </row>
    <row r="105" spans="1:17" ht="15.75" thickBot="1">
      <c r="A105" s="6">
        <v>100</v>
      </c>
      <c r="B105" s="29" t="s">
        <v>107</v>
      </c>
      <c r="C105" s="82">
        <v>21</v>
      </c>
      <c r="D105" s="80">
        <v>22</v>
      </c>
      <c r="E105" s="79">
        <v>19</v>
      </c>
      <c r="F105" s="77">
        <v>22</v>
      </c>
      <c r="G105" s="80">
        <v>23</v>
      </c>
      <c r="H105" s="78">
        <v>22</v>
      </c>
      <c r="I105" s="79">
        <v>24</v>
      </c>
      <c r="J105" s="80">
        <v>23</v>
      </c>
      <c r="K105" s="79">
        <v>24</v>
      </c>
      <c r="L105" s="81">
        <v>27</v>
      </c>
      <c r="M105" s="82">
        <v>24</v>
      </c>
      <c r="N105" s="100">
        <v>24</v>
      </c>
      <c r="O105" s="35"/>
      <c r="P105" s="35"/>
      <c r="Q105" s="37"/>
    </row>
  </sheetData>
  <mergeCells count="5">
    <mergeCell ref="A1:B1"/>
    <mergeCell ref="A2:B2"/>
    <mergeCell ref="A3:I3"/>
    <mergeCell ref="F1:Q1"/>
    <mergeCell ref="F2:Q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"/>
  <sheetViews>
    <sheetView topLeftCell="A91" zoomScale="80" zoomScaleNormal="80" workbookViewId="0">
      <selection activeCell="A2" sqref="A2:J98"/>
    </sheetView>
  </sheetViews>
  <sheetFormatPr defaultColWidth="31.85546875" defaultRowHeight="15"/>
  <cols>
    <col min="1" max="1" width="3.42578125" bestFit="1" customWidth="1"/>
    <col min="2" max="2" width="37.140625" bestFit="1" customWidth="1"/>
    <col min="3" max="3" width="25" bestFit="1" customWidth="1"/>
    <col min="4" max="4" width="10.85546875" bestFit="1" customWidth="1"/>
    <col min="5" max="5" width="8.42578125" bestFit="1" customWidth="1"/>
    <col min="8" max="8" width="21.42578125" bestFit="1" customWidth="1"/>
    <col min="9" max="9" width="7.7109375" bestFit="1" customWidth="1"/>
    <col min="10" max="10" width="16.140625" bestFit="1" customWidth="1"/>
  </cols>
  <sheetData>
    <row r="1" spans="1:10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0" ht="45">
      <c r="A2" s="13">
        <v>1</v>
      </c>
      <c r="B2" s="12" t="s">
        <v>121</v>
      </c>
      <c r="C2" s="14" t="s">
        <v>122</v>
      </c>
      <c r="D2" s="12" t="s">
        <v>123</v>
      </c>
      <c r="E2" s="12" t="s">
        <v>120</v>
      </c>
      <c r="F2" s="12" t="s">
        <v>540</v>
      </c>
      <c r="G2" s="14" t="s">
        <v>124</v>
      </c>
      <c r="H2" s="12" t="s">
        <v>125</v>
      </c>
      <c r="I2" s="15">
        <v>0.9133</v>
      </c>
      <c r="J2" s="13" t="s">
        <v>8</v>
      </c>
    </row>
    <row r="3" spans="1:10" ht="60">
      <c r="A3" s="13">
        <v>2</v>
      </c>
      <c r="B3" s="12" t="s">
        <v>126</v>
      </c>
      <c r="C3" s="14" t="s">
        <v>127</v>
      </c>
      <c r="D3" s="12" t="s">
        <v>128</v>
      </c>
      <c r="E3" s="12" t="s">
        <v>120</v>
      </c>
      <c r="F3" s="12" t="s">
        <v>508</v>
      </c>
      <c r="G3" s="14" t="s">
        <v>129</v>
      </c>
      <c r="H3" s="12" t="s">
        <v>125</v>
      </c>
      <c r="I3" s="15">
        <v>0.92330000000000001</v>
      </c>
      <c r="J3" s="13" t="s">
        <v>130</v>
      </c>
    </row>
    <row r="4" spans="1:10" ht="45">
      <c r="A4" s="13">
        <v>3</v>
      </c>
      <c r="B4" s="12" t="s">
        <v>131</v>
      </c>
      <c r="C4" s="14" t="s">
        <v>132</v>
      </c>
      <c r="D4" s="12" t="s">
        <v>133</v>
      </c>
      <c r="E4" s="12" t="s">
        <v>120</v>
      </c>
      <c r="F4" s="12" t="s">
        <v>522</v>
      </c>
      <c r="G4" s="14" t="s">
        <v>134</v>
      </c>
      <c r="H4" s="12" t="s">
        <v>125</v>
      </c>
      <c r="I4" s="15">
        <v>0.97160000000000002</v>
      </c>
      <c r="J4" s="13" t="s">
        <v>135</v>
      </c>
    </row>
    <row r="5" spans="1:10" ht="30">
      <c r="A5" s="13">
        <v>4</v>
      </c>
      <c r="B5" s="12" t="s">
        <v>136</v>
      </c>
      <c r="C5" s="14" t="s">
        <v>137</v>
      </c>
      <c r="D5" s="12" t="s">
        <v>138</v>
      </c>
      <c r="E5" s="12" t="s">
        <v>120</v>
      </c>
      <c r="F5" s="12" t="s">
        <v>502</v>
      </c>
      <c r="G5" s="14" t="s">
        <v>139</v>
      </c>
      <c r="H5" s="12" t="s">
        <v>125</v>
      </c>
      <c r="I5" s="15">
        <v>0.79400000000000004</v>
      </c>
      <c r="J5" s="13" t="s">
        <v>8</v>
      </c>
    </row>
    <row r="6" spans="1:10" ht="45">
      <c r="A6" s="13">
        <v>5</v>
      </c>
      <c r="B6" s="12" t="s">
        <v>140</v>
      </c>
      <c r="C6" s="14" t="s">
        <v>141</v>
      </c>
      <c r="D6" s="12" t="s">
        <v>142</v>
      </c>
      <c r="E6" s="12" t="s">
        <v>120</v>
      </c>
      <c r="F6" s="12" t="s">
        <v>533</v>
      </c>
      <c r="G6" s="14" t="s">
        <v>143</v>
      </c>
      <c r="H6" s="12" t="s">
        <v>125</v>
      </c>
      <c r="I6" s="15">
        <v>0.98660000000000003</v>
      </c>
      <c r="J6" s="13" t="s">
        <v>144</v>
      </c>
    </row>
    <row r="7" spans="1:10" ht="45">
      <c r="A7" s="13">
        <v>6</v>
      </c>
      <c r="B7" s="12" t="s">
        <v>145</v>
      </c>
      <c r="C7" s="14" t="s">
        <v>146</v>
      </c>
      <c r="D7" s="12" t="s">
        <v>147</v>
      </c>
      <c r="E7" s="12" t="s">
        <v>120</v>
      </c>
      <c r="F7" s="12" t="s">
        <v>529</v>
      </c>
      <c r="G7" s="14" t="s">
        <v>148</v>
      </c>
      <c r="H7" s="12" t="s">
        <v>125</v>
      </c>
      <c r="I7" s="15">
        <v>0.91500000000000004</v>
      </c>
      <c r="J7" s="13" t="s">
        <v>2</v>
      </c>
    </row>
    <row r="8" spans="1:10" ht="60">
      <c r="A8" s="13">
        <v>7</v>
      </c>
      <c r="B8" s="12" t="s">
        <v>149</v>
      </c>
      <c r="C8" s="14" t="s">
        <v>150</v>
      </c>
      <c r="D8" s="12" t="s">
        <v>151</v>
      </c>
      <c r="E8" s="12" t="s">
        <v>120</v>
      </c>
      <c r="F8" s="12" t="s">
        <v>539</v>
      </c>
      <c r="G8" s="14" t="s">
        <v>152</v>
      </c>
      <c r="H8" s="12" t="s">
        <v>125</v>
      </c>
      <c r="I8" s="15">
        <v>0.95330000000000004</v>
      </c>
      <c r="J8" s="13" t="s">
        <v>1</v>
      </c>
    </row>
    <row r="9" spans="1:10" ht="45">
      <c r="A9" s="13">
        <v>8</v>
      </c>
      <c r="B9" s="12" t="s">
        <v>153</v>
      </c>
      <c r="C9" s="14" t="s">
        <v>154</v>
      </c>
      <c r="D9" s="12" t="s">
        <v>155</v>
      </c>
      <c r="E9" s="12" t="s">
        <v>120</v>
      </c>
      <c r="F9" s="12" t="s">
        <v>511</v>
      </c>
      <c r="G9" s="14" t="s">
        <v>156</v>
      </c>
      <c r="H9" s="12" t="s">
        <v>125</v>
      </c>
      <c r="I9" s="15">
        <v>0.85829999999999995</v>
      </c>
      <c r="J9" s="13" t="s">
        <v>144</v>
      </c>
    </row>
    <row r="10" spans="1:10" ht="60">
      <c r="A10" s="13">
        <v>9</v>
      </c>
      <c r="B10" s="12" t="s">
        <v>157</v>
      </c>
      <c r="C10" s="14" t="s">
        <v>158</v>
      </c>
      <c r="D10" s="12" t="s">
        <v>159</v>
      </c>
      <c r="E10" s="12" t="s">
        <v>120</v>
      </c>
      <c r="F10" s="12" t="s">
        <v>510</v>
      </c>
      <c r="G10" s="14" t="s">
        <v>160</v>
      </c>
      <c r="H10" s="12" t="s">
        <v>125</v>
      </c>
      <c r="I10" s="15">
        <v>0.97829999999999995</v>
      </c>
      <c r="J10" s="13" t="s">
        <v>161</v>
      </c>
    </row>
    <row r="11" spans="1:10" ht="60">
      <c r="A11" s="13">
        <v>10</v>
      </c>
      <c r="B11" s="12" t="s">
        <v>162</v>
      </c>
      <c r="C11" s="14" t="s">
        <v>163</v>
      </c>
      <c r="D11" s="12" t="s">
        <v>164</v>
      </c>
      <c r="E11" s="12" t="s">
        <v>120</v>
      </c>
      <c r="F11" s="12" t="s">
        <v>504</v>
      </c>
      <c r="G11" s="14" t="s">
        <v>165</v>
      </c>
      <c r="H11" s="12" t="s">
        <v>125</v>
      </c>
      <c r="I11" s="15">
        <v>0.95330000000000004</v>
      </c>
      <c r="J11" s="13" t="s">
        <v>0</v>
      </c>
    </row>
    <row r="12" spans="1:10" ht="60">
      <c r="A12" s="13">
        <v>11</v>
      </c>
      <c r="B12" s="12" t="s">
        <v>167</v>
      </c>
      <c r="C12" s="14" t="s">
        <v>168</v>
      </c>
      <c r="D12" s="12" t="s">
        <v>169</v>
      </c>
      <c r="E12" s="12" t="s">
        <v>120</v>
      </c>
      <c r="F12" s="12" t="s">
        <v>550</v>
      </c>
      <c r="G12" s="14" t="s">
        <v>170</v>
      </c>
      <c r="H12" s="12" t="s">
        <v>125</v>
      </c>
      <c r="I12" s="15">
        <v>0.96160000000000001</v>
      </c>
      <c r="J12" s="13" t="s">
        <v>0</v>
      </c>
    </row>
    <row r="13" spans="1:10" ht="75">
      <c r="A13" s="13">
        <v>12</v>
      </c>
      <c r="B13" s="12" t="s">
        <v>171</v>
      </c>
      <c r="C13" s="14" t="s">
        <v>172</v>
      </c>
      <c r="D13" s="12" t="s">
        <v>173</v>
      </c>
      <c r="E13" s="12" t="s">
        <v>120</v>
      </c>
      <c r="F13" s="12" t="s">
        <v>549</v>
      </c>
      <c r="G13" s="14" t="s">
        <v>174</v>
      </c>
      <c r="H13" s="12" t="s">
        <v>125</v>
      </c>
      <c r="I13" s="15">
        <v>0.95330000000000004</v>
      </c>
      <c r="J13" s="13" t="s">
        <v>5</v>
      </c>
    </row>
    <row r="14" spans="1:10" ht="45">
      <c r="A14" s="13">
        <v>13</v>
      </c>
      <c r="B14" s="12" t="s">
        <v>175</v>
      </c>
      <c r="C14" s="14" t="s">
        <v>176</v>
      </c>
      <c r="D14" s="12" t="s">
        <v>177</v>
      </c>
      <c r="E14" s="12" t="s">
        <v>120</v>
      </c>
      <c r="F14" s="12" t="s">
        <v>542</v>
      </c>
      <c r="G14" s="14" t="s">
        <v>178</v>
      </c>
      <c r="H14" s="12" t="s">
        <v>125</v>
      </c>
      <c r="I14" s="15">
        <f>564/600</f>
        <v>0.94</v>
      </c>
      <c r="J14" s="13" t="s">
        <v>5</v>
      </c>
    </row>
    <row r="15" spans="1:10" ht="45">
      <c r="A15" s="13">
        <v>14</v>
      </c>
      <c r="B15" s="12" t="s">
        <v>179</v>
      </c>
      <c r="C15" s="14" t="s">
        <v>180</v>
      </c>
      <c r="D15" s="12" t="s">
        <v>181</v>
      </c>
      <c r="E15" s="12" t="s">
        <v>120</v>
      </c>
      <c r="F15" s="12" t="s">
        <v>513</v>
      </c>
      <c r="G15" s="14" t="s">
        <v>182</v>
      </c>
      <c r="H15" s="12" t="s">
        <v>125</v>
      </c>
      <c r="I15" s="15">
        <f>578/600</f>
        <v>0.96333333333333337</v>
      </c>
      <c r="J15" s="13" t="s">
        <v>5</v>
      </c>
    </row>
    <row r="16" spans="1:10" ht="60">
      <c r="A16" s="13">
        <v>15</v>
      </c>
      <c r="B16" s="12" t="s">
        <v>183</v>
      </c>
      <c r="C16" s="14" t="s">
        <v>184</v>
      </c>
      <c r="D16" s="12" t="s">
        <v>185</v>
      </c>
      <c r="E16" s="12" t="s">
        <v>120</v>
      </c>
      <c r="F16" s="12" t="s">
        <v>527</v>
      </c>
      <c r="G16" s="14" t="s">
        <v>186</v>
      </c>
      <c r="H16" s="12" t="s">
        <v>125</v>
      </c>
      <c r="I16" s="15">
        <f>551/600</f>
        <v>0.91833333333333333</v>
      </c>
      <c r="J16" s="13" t="s">
        <v>8</v>
      </c>
    </row>
    <row r="17" spans="1:10" ht="45">
      <c r="A17" s="13">
        <v>16</v>
      </c>
      <c r="B17" s="12" t="s">
        <v>193</v>
      </c>
      <c r="C17" s="14" t="s">
        <v>191</v>
      </c>
      <c r="D17" s="12" t="s">
        <v>192</v>
      </c>
      <c r="E17" s="12" t="s">
        <v>120</v>
      </c>
      <c r="F17" s="12" t="s">
        <v>509</v>
      </c>
      <c r="G17" s="14" t="s">
        <v>194</v>
      </c>
      <c r="H17" s="12" t="s">
        <v>125</v>
      </c>
      <c r="I17" s="15">
        <f>579/600</f>
        <v>0.96499999999999997</v>
      </c>
      <c r="J17" s="13" t="s">
        <v>1</v>
      </c>
    </row>
    <row r="18" spans="1:10" ht="45">
      <c r="A18" s="13">
        <v>17</v>
      </c>
      <c r="B18" s="12" t="s">
        <v>195</v>
      </c>
      <c r="C18" s="14" t="s">
        <v>196</v>
      </c>
      <c r="D18" s="12" t="s">
        <v>197</v>
      </c>
      <c r="E18" s="12" t="s">
        <v>120</v>
      </c>
      <c r="F18" s="12" t="s">
        <v>534</v>
      </c>
      <c r="G18" s="14" t="s">
        <v>198</v>
      </c>
      <c r="H18" s="12" t="s">
        <v>125</v>
      </c>
      <c r="I18" s="15">
        <v>0.94799999999999995</v>
      </c>
      <c r="J18" s="13" t="s">
        <v>5</v>
      </c>
    </row>
    <row r="19" spans="1:10" ht="45">
      <c r="A19" s="13">
        <v>18</v>
      </c>
      <c r="B19" s="12" t="s">
        <v>199</v>
      </c>
      <c r="C19" s="14" t="s">
        <v>200</v>
      </c>
      <c r="D19" s="12" t="s">
        <v>201</v>
      </c>
      <c r="E19" s="12" t="s">
        <v>120</v>
      </c>
      <c r="F19" s="12" t="s">
        <v>548</v>
      </c>
      <c r="G19" s="14" t="s">
        <v>202</v>
      </c>
      <c r="H19" s="12" t="s">
        <v>125</v>
      </c>
      <c r="I19" s="15">
        <f>568/600</f>
        <v>0.94666666666666666</v>
      </c>
      <c r="J19" s="13" t="s">
        <v>1</v>
      </c>
    </row>
    <row r="20" spans="1:10" ht="60">
      <c r="A20" s="13">
        <v>19</v>
      </c>
      <c r="B20" s="12" t="s">
        <v>203</v>
      </c>
      <c r="C20" s="14" t="s">
        <v>204</v>
      </c>
      <c r="D20" s="12" t="s">
        <v>205</v>
      </c>
      <c r="E20" s="12" t="s">
        <v>120</v>
      </c>
      <c r="F20" s="12" t="s">
        <v>547</v>
      </c>
      <c r="G20" s="14" t="s">
        <v>206</v>
      </c>
      <c r="H20" s="12" t="s">
        <v>125</v>
      </c>
      <c r="I20" s="15">
        <f>588/600</f>
        <v>0.98</v>
      </c>
      <c r="J20" s="13" t="s">
        <v>8</v>
      </c>
    </row>
    <row r="21" spans="1:10" ht="45">
      <c r="A21" s="13">
        <v>20</v>
      </c>
      <c r="B21" s="12" t="s">
        <v>207</v>
      </c>
      <c r="C21" s="14" t="s">
        <v>208</v>
      </c>
      <c r="D21" s="12" t="s">
        <v>209</v>
      </c>
      <c r="E21" s="12" t="s">
        <v>120</v>
      </c>
      <c r="F21" s="12" t="s">
        <v>521</v>
      </c>
      <c r="G21" s="14" t="s">
        <v>210</v>
      </c>
      <c r="H21" s="12" t="s">
        <v>125</v>
      </c>
      <c r="I21" s="15">
        <f>596/600</f>
        <v>0.99333333333333329</v>
      </c>
      <c r="J21" s="13" t="s">
        <v>0</v>
      </c>
    </row>
    <row r="22" spans="1:10" ht="60">
      <c r="A22" s="13">
        <v>21</v>
      </c>
      <c r="B22" s="12" t="s">
        <v>211</v>
      </c>
      <c r="C22" s="14" t="s">
        <v>212</v>
      </c>
      <c r="D22" s="12" t="s">
        <v>213</v>
      </c>
      <c r="E22" s="12" t="s">
        <v>120</v>
      </c>
      <c r="F22" s="12" t="s">
        <v>505</v>
      </c>
      <c r="G22" s="14" t="s">
        <v>214</v>
      </c>
      <c r="H22" s="12" t="s">
        <v>125</v>
      </c>
      <c r="I22" s="15">
        <f>579/600</f>
        <v>0.96499999999999997</v>
      </c>
      <c r="J22" s="13" t="s">
        <v>0</v>
      </c>
    </row>
    <row r="23" spans="1:10" ht="45">
      <c r="A23" s="13">
        <v>22</v>
      </c>
      <c r="B23" s="12" t="s">
        <v>215</v>
      </c>
      <c r="C23" s="14" t="s">
        <v>216</v>
      </c>
      <c r="D23" s="12" t="s">
        <v>217</v>
      </c>
      <c r="E23" s="12" t="s">
        <v>120</v>
      </c>
      <c r="F23" s="12" t="s">
        <v>535</v>
      </c>
      <c r="G23" s="14" t="s">
        <v>218</v>
      </c>
      <c r="H23" s="12" t="s">
        <v>125</v>
      </c>
      <c r="I23" s="15">
        <f>574/600</f>
        <v>0.95666666666666667</v>
      </c>
      <c r="J23" s="13" t="s">
        <v>9</v>
      </c>
    </row>
    <row r="24" spans="1:10" ht="45">
      <c r="A24" s="13">
        <v>23</v>
      </c>
      <c r="B24" s="12" t="s">
        <v>219</v>
      </c>
      <c r="C24" s="14" t="s">
        <v>220</v>
      </c>
      <c r="D24" s="12" t="s">
        <v>221</v>
      </c>
      <c r="E24" s="12" t="s">
        <v>120</v>
      </c>
      <c r="F24" s="12" t="s">
        <v>538</v>
      </c>
      <c r="G24" s="14" t="s">
        <v>222</v>
      </c>
      <c r="H24" s="12" t="s">
        <v>125</v>
      </c>
      <c r="I24" s="15">
        <f>590/600</f>
        <v>0.98333333333333328</v>
      </c>
      <c r="J24" s="13" t="s">
        <v>6</v>
      </c>
    </row>
    <row r="25" spans="1:10" ht="60">
      <c r="A25" s="13">
        <v>24</v>
      </c>
      <c r="B25" s="12" t="s">
        <v>223</v>
      </c>
      <c r="C25" s="14" t="s">
        <v>224</v>
      </c>
      <c r="D25" s="12" t="s">
        <v>225</v>
      </c>
      <c r="E25" s="12" t="s">
        <v>120</v>
      </c>
      <c r="F25" s="12" t="s">
        <v>507</v>
      </c>
      <c r="G25" s="14" t="s">
        <v>226</v>
      </c>
      <c r="H25" s="12" t="s">
        <v>125</v>
      </c>
      <c r="I25" s="15">
        <f>556/600</f>
        <v>0.92666666666666664</v>
      </c>
      <c r="J25" s="13" t="s">
        <v>0</v>
      </c>
    </row>
    <row r="26" spans="1:10" ht="45">
      <c r="A26" s="13">
        <v>25</v>
      </c>
      <c r="B26" s="12" t="s">
        <v>227</v>
      </c>
      <c r="C26" s="14" t="s">
        <v>228</v>
      </c>
      <c r="D26" s="12" t="s">
        <v>118</v>
      </c>
      <c r="E26" s="12" t="s">
        <v>120</v>
      </c>
      <c r="F26" s="12" t="s">
        <v>520</v>
      </c>
      <c r="G26" s="14" t="s">
        <v>229</v>
      </c>
      <c r="H26" s="12" t="s">
        <v>125</v>
      </c>
      <c r="I26" s="15">
        <f>573/600</f>
        <v>0.95499999999999996</v>
      </c>
      <c r="J26" s="13" t="s">
        <v>5</v>
      </c>
    </row>
    <row r="27" spans="1:10" ht="60">
      <c r="A27" s="13">
        <v>26</v>
      </c>
      <c r="B27" s="12" t="s">
        <v>230</v>
      </c>
      <c r="C27" s="14" t="s">
        <v>231</v>
      </c>
      <c r="D27" s="12" t="s">
        <v>232</v>
      </c>
      <c r="E27" s="12" t="s">
        <v>120</v>
      </c>
      <c r="F27" s="12" t="s">
        <v>506</v>
      </c>
      <c r="G27" s="14" t="s">
        <v>233</v>
      </c>
      <c r="H27" s="12" t="s">
        <v>125</v>
      </c>
      <c r="I27" s="15">
        <f>591/600</f>
        <v>0.98499999999999999</v>
      </c>
      <c r="J27" s="13" t="s">
        <v>9</v>
      </c>
    </row>
    <row r="28" spans="1:10" ht="60">
      <c r="A28" s="13">
        <v>27</v>
      </c>
      <c r="B28" s="12" t="s">
        <v>234</v>
      </c>
      <c r="C28" s="14" t="s">
        <v>235</v>
      </c>
      <c r="D28" s="12" t="s">
        <v>236</v>
      </c>
      <c r="E28" s="12" t="s">
        <v>120</v>
      </c>
      <c r="F28" s="12" t="s">
        <v>518</v>
      </c>
      <c r="G28" s="14" t="s">
        <v>237</v>
      </c>
      <c r="H28" s="12" t="s">
        <v>125</v>
      </c>
      <c r="I28" s="15">
        <f>585/600</f>
        <v>0.97499999999999998</v>
      </c>
      <c r="J28" s="13" t="s">
        <v>0</v>
      </c>
    </row>
    <row r="29" spans="1:10" ht="75">
      <c r="A29" s="13">
        <v>28</v>
      </c>
      <c r="B29" s="12" t="s">
        <v>238</v>
      </c>
      <c r="C29" s="14" t="s">
        <v>239</v>
      </c>
      <c r="D29" s="12" t="s">
        <v>240</v>
      </c>
      <c r="E29" s="12" t="s">
        <v>120</v>
      </c>
      <c r="F29" s="12" t="s">
        <v>526</v>
      </c>
      <c r="G29" s="14" t="s">
        <v>241</v>
      </c>
      <c r="H29" s="12" t="s">
        <v>125</v>
      </c>
      <c r="I29" s="15">
        <f>531/600</f>
        <v>0.88500000000000001</v>
      </c>
      <c r="J29" s="13" t="s">
        <v>0</v>
      </c>
    </row>
    <row r="30" spans="1:10" ht="30">
      <c r="A30" s="13">
        <v>29</v>
      </c>
      <c r="B30" s="12" t="s">
        <v>242</v>
      </c>
      <c r="C30" s="14" t="s">
        <v>243</v>
      </c>
      <c r="D30" s="12" t="s">
        <v>244</v>
      </c>
      <c r="E30" s="12" t="s">
        <v>120</v>
      </c>
      <c r="F30" s="12" t="s">
        <v>546</v>
      </c>
      <c r="G30" s="14" t="s">
        <v>245</v>
      </c>
      <c r="H30" s="12" t="s">
        <v>125</v>
      </c>
      <c r="I30" s="15">
        <f>585/600</f>
        <v>0.97499999999999998</v>
      </c>
      <c r="J30" s="13" t="s">
        <v>8</v>
      </c>
    </row>
    <row r="31" spans="1:10" ht="60">
      <c r="A31" s="13">
        <v>30</v>
      </c>
      <c r="B31" s="12" t="s">
        <v>246</v>
      </c>
      <c r="C31" s="14" t="s">
        <v>247</v>
      </c>
      <c r="D31" s="12" t="s">
        <v>248</v>
      </c>
      <c r="E31" s="12" t="s">
        <v>120</v>
      </c>
      <c r="F31" s="12" t="s">
        <v>515</v>
      </c>
      <c r="G31" s="14" t="s">
        <v>249</v>
      </c>
      <c r="H31" s="12" t="s">
        <v>125</v>
      </c>
      <c r="I31" s="15">
        <f>589/600</f>
        <v>0.98166666666666669</v>
      </c>
      <c r="J31" s="13" t="s">
        <v>9</v>
      </c>
    </row>
    <row r="32" spans="1:10" ht="60">
      <c r="A32" s="13">
        <v>31</v>
      </c>
      <c r="B32" s="12" t="s">
        <v>250</v>
      </c>
      <c r="C32" s="14" t="s">
        <v>251</v>
      </c>
      <c r="D32" s="12" t="s">
        <v>181</v>
      </c>
      <c r="E32" s="12" t="s">
        <v>120</v>
      </c>
      <c r="F32" s="12" t="s">
        <v>525</v>
      </c>
      <c r="G32" s="14" t="s">
        <v>252</v>
      </c>
      <c r="H32" s="12" t="s">
        <v>125</v>
      </c>
      <c r="I32" s="15">
        <f>592/600</f>
        <v>0.98666666666666669</v>
      </c>
      <c r="J32" s="13" t="s">
        <v>9</v>
      </c>
    </row>
    <row r="33" spans="1:10" ht="60">
      <c r="A33" s="13">
        <v>32</v>
      </c>
      <c r="B33" s="12" t="s">
        <v>253</v>
      </c>
      <c r="C33" s="14" t="s">
        <v>254</v>
      </c>
      <c r="D33" s="12" t="s">
        <v>255</v>
      </c>
      <c r="E33" s="12" t="s">
        <v>120</v>
      </c>
      <c r="F33" s="12" t="s">
        <v>530</v>
      </c>
      <c r="G33" s="14" t="s">
        <v>256</v>
      </c>
      <c r="H33" s="12" t="s">
        <v>125</v>
      </c>
      <c r="I33" s="15">
        <f>553/600</f>
        <v>0.92166666666666663</v>
      </c>
      <c r="J33" s="13" t="s">
        <v>9</v>
      </c>
    </row>
    <row r="34" spans="1:10" ht="45">
      <c r="A34" s="13">
        <v>33</v>
      </c>
      <c r="B34" s="12" t="s">
        <v>257</v>
      </c>
      <c r="C34" s="14" t="s">
        <v>258</v>
      </c>
      <c r="D34" s="12" t="s">
        <v>259</v>
      </c>
      <c r="E34" s="12" t="s">
        <v>120</v>
      </c>
      <c r="F34" s="12" t="s">
        <v>503</v>
      </c>
      <c r="G34" s="14" t="s">
        <v>260</v>
      </c>
      <c r="H34" s="12" t="s">
        <v>125</v>
      </c>
      <c r="I34" s="15">
        <f>528/600</f>
        <v>0.88</v>
      </c>
      <c r="J34" s="13" t="s">
        <v>6</v>
      </c>
    </row>
    <row r="35" spans="1:10" ht="45">
      <c r="A35" s="13">
        <v>34</v>
      </c>
      <c r="B35" s="12" t="s">
        <v>261</v>
      </c>
      <c r="C35" s="14" t="s">
        <v>262</v>
      </c>
      <c r="D35" s="12" t="s">
        <v>263</v>
      </c>
      <c r="E35" s="12" t="s">
        <v>120</v>
      </c>
      <c r="F35" s="12" t="s">
        <v>541</v>
      </c>
      <c r="G35" s="14" t="s">
        <v>264</v>
      </c>
      <c r="H35" s="12" t="s">
        <v>125</v>
      </c>
      <c r="I35" s="15">
        <f>595/600</f>
        <v>0.9916666666666667</v>
      </c>
      <c r="J35" s="13" t="s">
        <v>0</v>
      </c>
    </row>
    <row r="36" spans="1:10" ht="60">
      <c r="A36" s="13">
        <v>35</v>
      </c>
      <c r="B36" s="12" t="s">
        <v>265</v>
      </c>
      <c r="C36" s="14" t="s">
        <v>266</v>
      </c>
      <c r="D36" s="12" t="s">
        <v>267</v>
      </c>
      <c r="E36" s="12" t="s">
        <v>120</v>
      </c>
      <c r="F36" s="12" t="s">
        <v>516</v>
      </c>
      <c r="G36" s="14" t="s">
        <v>268</v>
      </c>
      <c r="H36" s="12" t="s">
        <v>125</v>
      </c>
      <c r="I36" s="15">
        <f>584/600</f>
        <v>0.97333333333333338</v>
      </c>
      <c r="J36" s="13" t="s">
        <v>7</v>
      </c>
    </row>
    <row r="37" spans="1:10" ht="60">
      <c r="A37" s="13">
        <v>36</v>
      </c>
      <c r="B37" s="12" t="s">
        <v>269</v>
      </c>
      <c r="C37" s="14" t="s">
        <v>270</v>
      </c>
      <c r="D37" s="12" t="s">
        <v>271</v>
      </c>
      <c r="E37" s="12" t="s">
        <v>120</v>
      </c>
      <c r="F37" s="12" t="s">
        <v>514</v>
      </c>
      <c r="G37" s="14" t="s">
        <v>272</v>
      </c>
      <c r="H37" s="12" t="s">
        <v>125</v>
      </c>
      <c r="I37" s="15">
        <f>523/600</f>
        <v>0.8716666666666667</v>
      </c>
      <c r="J37" s="13" t="s">
        <v>0</v>
      </c>
    </row>
    <row r="38" spans="1:10" ht="45">
      <c r="A38" s="13">
        <v>37</v>
      </c>
      <c r="B38" s="12" t="s">
        <v>531</v>
      </c>
      <c r="C38" s="14" t="s">
        <v>273</v>
      </c>
      <c r="D38" s="12" t="s">
        <v>274</v>
      </c>
      <c r="E38" s="12" t="s">
        <v>120</v>
      </c>
      <c r="F38" s="12" t="s">
        <v>532</v>
      </c>
      <c r="G38" s="14" t="s">
        <v>275</v>
      </c>
      <c r="H38" s="12" t="s">
        <v>125</v>
      </c>
      <c r="I38" s="15">
        <f>571/600</f>
        <v>0.95166666666666666</v>
      </c>
      <c r="J38" s="13" t="s">
        <v>9</v>
      </c>
    </row>
    <row r="39" spans="1:10" ht="45">
      <c r="A39" s="13">
        <v>38</v>
      </c>
      <c r="B39" s="12" t="s">
        <v>276</v>
      </c>
      <c r="C39" s="14" t="s">
        <v>277</v>
      </c>
      <c r="D39" s="12" t="s">
        <v>119</v>
      </c>
      <c r="E39" s="12" t="s">
        <v>120</v>
      </c>
      <c r="F39" s="12" t="s">
        <v>528</v>
      </c>
      <c r="G39" s="14" t="s">
        <v>278</v>
      </c>
      <c r="H39" s="12" t="s">
        <v>125</v>
      </c>
      <c r="I39" s="15">
        <v>0.85399999999999998</v>
      </c>
      <c r="J39" s="13" t="s">
        <v>9</v>
      </c>
    </row>
    <row r="40" spans="1:10" ht="60">
      <c r="A40" s="13">
        <v>39</v>
      </c>
      <c r="B40" s="12" t="s">
        <v>279</v>
      </c>
      <c r="C40" s="14" t="s">
        <v>280</v>
      </c>
      <c r="D40" s="12" t="s">
        <v>281</v>
      </c>
      <c r="E40" s="12" t="s">
        <v>120</v>
      </c>
      <c r="F40" s="12" t="s">
        <v>545</v>
      </c>
      <c r="G40" s="14" t="s">
        <v>282</v>
      </c>
      <c r="H40" s="12" t="s">
        <v>125</v>
      </c>
      <c r="I40" s="15">
        <f>514/600</f>
        <v>0.85666666666666669</v>
      </c>
      <c r="J40" s="13" t="s">
        <v>9</v>
      </c>
    </row>
    <row r="41" spans="1:10" ht="45">
      <c r="A41" s="13">
        <v>40</v>
      </c>
      <c r="B41" s="12" t="s">
        <v>283</v>
      </c>
      <c r="C41" s="14" t="s">
        <v>284</v>
      </c>
      <c r="D41" s="12" t="s">
        <v>285</v>
      </c>
      <c r="E41" s="12" t="s">
        <v>120</v>
      </c>
      <c r="F41" s="12" t="s">
        <v>501</v>
      </c>
      <c r="G41" s="14" t="s">
        <v>286</v>
      </c>
      <c r="H41" s="12" t="s">
        <v>125</v>
      </c>
      <c r="I41" s="15">
        <f>570/600</f>
        <v>0.95</v>
      </c>
      <c r="J41" s="13" t="s">
        <v>1</v>
      </c>
    </row>
    <row r="42" spans="1:10" ht="60">
      <c r="A42" s="13">
        <v>41</v>
      </c>
      <c r="B42" s="12" t="s">
        <v>287</v>
      </c>
      <c r="C42" s="14" t="s">
        <v>288</v>
      </c>
      <c r="D42" s="12" t="s">
        <v>289</v>
      </c>
      <c r="E42" s="12" t="s">
        <v>120</v>
      </c>
      <c r="F42" s="12" t="s">
        <v>519</v>
      </c>
      <c r="G42" s="14" t="s">
        <v>290</v>
      </c>
      <c r="H42" s="12" t="s">
        <v>125</v>
      </c>
      <c r="I42" s="15">
        <f>584/600</f>
        <v>0.97333333333333338</v>
      </c>
      <c r="J42" s="13" t="s">
        <v>1</v>
      </c>
    </row>
    <row r="43" spans="1:10" ht="60">
      <c r="A43" s="13">
        <v>42</v>
      </c>
      <c r="B43" s="12" t="s">
        <v>291</v>
      </c>
      <c r="C43" s="14" t="s">
        <v>292</v>
      </c>
      <c r="D43" s="12" t="s">
        <v>293</v>
      </c>
      <c r="E43" s="12" t="s">
        <v>120</v>
      </c>
      <c r="F43" s="12" t="s">
        <v>544</v>
      </c>
      <c r="G43" s="14" t="s">
        <v>294</v>
      </c>
      <c r="H43" s="12" t="s">
        <v>125</v>
      </c>
      <c r="I43" s="15">
        <f>559/600</f>
        <v>0.93166666666666664</v>
      </c>
      <c r="J43" s="13" t="s">
        <v>9</v>
      </c>
    </row>
    <row r="44" spans="1:10" ht="45">
      <c r="A44" s="13">
        <v>43</v>
      </c>
      <c r="B44" s="12" t="s">
        <v>295</v>
      </c>
      <c r="C44" s="14" t="s">
        <v>296</v>
      </c>
      <c r="D44" s="12" t="s">
        <v>297</v>
      </c>
      <c r="E44" s="12" t="s">
        <v>120</v>
      </c>
      <c r="F44" s="12" t="s">
        <v>524</v>
      </c>
      <c r="G44" s="14" t="s">
        <v>298</v>
      </c>
      <c r="H44" s="12" t="s">
        <v>125</v>
      </c>
      <c r="I44" s="15">
        <f>524/600</f>
        <v>0.87333333333333329</v>
      </c>
      <c r="J44" s="13" t="s">
        <v>2</v>
      </c>
    </row>
    <row r="45" spans="1:10" ht="45">
      <c r="A45" s="13">
        <v>44</v>
      </c>
      <c r="B45" s="12" t="s">
        <v>299</v>
      </c>
      <c r="C45" s="14" t="s">
        <v>300</v>
      </c>
      <c r="D45" s="12" t="s">
        <v>301</v>
      </c>
      <c r="E45" s="12" t="s">
        <v>120</v>
      </c>
      <c r="F45" s="12" t="s">
        <v>543</v>
      </c>
      <c r="G45" s="14" t="s">
        <v>302</v>
      </c>
      <c r="H45" s="12" t="s">
        <v>125</v>
      </c>
      <c r="I45" s="15">
        <f>591/600</f>
        <v>0.98499999999999999</v>
      </c>
      <c r="J45" s="13" t="s">
        <v>0</v>
      </c>
    </row>
    <row r="46" spans="1:10" ht="45">
      <c r="A46" s="13">
        <v>45</v>
      </c>
      <c r="B46" s="12" t="s">
        <v>303</v>
      </c>
      <c r="C46" s="14" t="s">
        <v>304</v>
      </c>
      <c r="D46" s="12" t="s">
        <v>259</v>
      </c>
      <c r="E46" s="12" t="s">
        <v>120</v>
      </c>
      <c r="F46" s="12" t="s">
        <v>523</v>
      </c>
      <c r="G46" s="14" t="s">
        <v>305</v>
      </c>
      <c r="H46" s="12" t="s">
        <v>125</v>
      </c>
      <c r="I46" s="15">
        <f>569/600</f>
        <v>0.94833333333333336</v>
      </c>
      <c r="J46" s="13" t="s">
        <v>8</v>
      </c>
    </row>
    <row r="47" spans="1:10" ht="60">
      <c r="A47" s="13">
        <v>46</v>
      </c>
      <c r="B47" s="12" t="s">
        <v>306</v>
      </c>
      <c r="C47" s="14" t="s">
        <v>307</v>
      </c>
      <c r="D47" s="12" t="s">
        <v>308</v>
      </c>
      <c r="E47" s="12" t="s">
        <v>120</v>
      </c>
      <c r="F47" s="12" t="s">
        <v>537</v>
      </c>
      <c r="G47" s="14" t="s">
        <v>309</v>
      </c>
      <c r="H47" s="12" t="s">
        <v>125</v>
      </c>
      <c r="I47" s="15">
        <f>578/600</f>
        <v>0.96333333333333337</v>
      </c>
      <c r="J47" s="13" t="s">
        <v>0</v>
      </c>
    </row>
    <row r="48" spans="1:10" ht="60">
      <c r="A48" s="13">
        <v>47</v>
      </c>
      <c r="B48" s="12" t="s">
        <v>310</v>
      </c>
      <c r="C48" s="14" t="s">
        <v>311</v>
      </c>
      <c r="D48" s="12" t="s">
        <v>312</v>
      </c>
      <c r="E48" s="12" t="s">
        <v>120</v>
      </c>
      <c r="F48" s="12" t="s">
        <v>517</v>
      </c>
      <c r="G48" s="14" t="s">
        <v>313</v>
      </c>
      <c r="H48" s="12" t="s">
        <v>125</v>
      </c>
      <c r="I48" s="15">
        <f>567/600</f>
        <v>0.94499999999999995</v>
      </c>
      <c r="J48" s="13" t="s">
        <v>1</v>
      </c>
    </row>
    <row r="49" spans="1:10" ht="60">
      <c r="A49" s="13">
        <v>48</v>
      </c>
      <c r="B49" s="12" t="s">
        <v>314</v>
      </c>
      <c r="C49" s="14" t="s">
        <v>315</v>
      </c>
      <c r="D49" s="12" t="s">
        <v>316</v>
      </c>
      <c r="E49" s="12" t="s">
        <v>120</v>
      </c>
      <c r="F49" s="12" t="s">
        <v>512</v>
      </c>
      <c r="G49" s="14" t="s">
        <v>317</v>
      </c>
      <c r="H49" s="12" t="s">
        <v>125</v>
      </c>
      <c r="I49" s="15">
        <f>594/600</f>
        <v>0.99</v>
      </c>
      <c r="J49" s="13" t="s">
        <v>2</v>
      </c>
    </row>
    <row r="50" spans="1:10" ht="60">
      <c r="A50" s="13">
        <v>49</v>
      </c>
      <c r="B50" s="12" t="s">
        <v>318</v>
      </c>
      <c r="C50" s="14" t="s">
        <v>319</v>
      </c>
      <c r="D50" s="12" t="s">
        <v>320</v>
      </c>
      <c r="E50" s="12" t="s">
        <v>120</v>
      </c>
      <c r="F50" s="12" t="s">
        <v>536</v>
      </c>
      <c r="G50" s="14" t="s">
        <v>321</v>
      </c>
      <c r="H50" s="12" t="s">
        <v>125</v>
      </c>
      <c r="I50" s="15">
        <f>573/600</f>
        <v>0.95499999999999996</v>
      </c>
      <c r="J50" s="13" t="s">
        <v>6</v>
      </c>
    </row>
    <row r="51" spans="1:10" ht="60">
      <c r="A51" s="13">
        <v>50</v>
      </c>
      <c r="B51" s="12" t="s">
        <v>322</v>
      </c>
      <c r="C51" s="14" t="s">
        <v>323</v>
      </c>
      <c r="D51" s="12" t="s">
        <v>324</v>
      </c>
      <c r="E51" s="12" t="s">
        <v>120</v>
      </c>
      <c r="F51" s="12" t="s">
        <v>574</v>
      </c>
      <c r="G51" s="14" t="s">
        <v>325</v>
      </c>
      <c r="H51" s="12" t="s">
        <v>3</v>
      </c>
      <c r="I51" s="15">
        <f>565/600</f>
        <v>0.94166666666666665</v>
      </c>
      <c r="J51" s="13" t="s">
        <v>9</v>
      </c>
    </row>
    <row r="52" spans="1:10" ht="45">
      <c r="A52" s="13">
        <v>51</v>
      </c>
      <c r="B52" s="12" t="s">
        <v>326</v>
      </c>
      <c r="C52" s="14" t="s">
        <v>327</v>
      </c>
      <c r="D52" s="12" t="s">
        <v>328</v>
      </c>
      <c r="E52" s="12" t="s">
        <v>120</v>
      </c>
      <c r="F52" s="12" t="s">
        <v>576</v>
      </c>
      <c r="G52" s="14" t="s">
        <v>329</v>
      </c>
      <c r="H52" s="12" t="s">
        <v>3</v>
      </c>
      <c r="I52" s="15">
        <f>578/600</f>
        <v>0.96333333333333337</v>
      </c>
      <c r="J52" s="13" t="s">
        <v>1</v>
      </c>
    </row>
    <row r="53" spans="1:10" ht="75">
      <c r="A53" s="13">
        <v>52</v>
      </c>
      <c r="B53" s="12" t="s">
        <v>330</v>
      </c>
      <c r="C53" s="14" t="s">
        <v>331</v>
      </c>
      <c r="D53" s="12" t="s">
        <v>332</v>
      </c>
      <c r="E53" s="12" t="s">
        <v>120</v>
      </c>
      <c r="F53" s="12" t="s">
        <v>580</v>
      </c>
      <c r="G53" s="14" t="s">
        <v>333</v>
      </c>
      <c r="H53" s="14" t="s">
        <v>599</v>
      </c>
      <c r="I53" s="15">
        <f>417/600</f>
        <v>0.69499999999999995</v>
      </c>
      <c r="J53" s="13" t="s">
        <v>4</v>
      </c>
    </row>
    <row r="54" spans="1:10" ht="75">
      <c r="A54" s="13">
        <v>53</v>
      </c>
      <c r="B54" s="12" t="s">
        <v>334</v>
      </c>
      <c r="C54" s="14" t="s">
        <v>335</v>
      </c>
      <c r="D54" s="12" t="s">
        <v>336</v>
      </c>
      <c r="E54" s="12" t="s">
        <v>120</v>
      </c>
      <c r="F54" s="12" t="s">
        <v>583</v>
      </c>
      <c r="G54" s="14" t="s">
        <v>337</v>
      </c>
      <c r="H54" s="14" t="s">
        <v>599</v>
      </c>
      <c r="I54" s="15">
        <f>327/600</f>
        <v>0.54500000000000004</v>
      </c>
      <c r="J54" s="13" t="s">
        <v>9</v>
      </c>
    </row>
    <row r="55" spans="1:10" ht="60">
      <c r="A55" s="13">
        <v>54</v>
      </c>
      <c r="B55" s="12" t="s">
        <v>338</v>
      </c>
      <c r="C55" s="14" t="s">
        <v>339</v>
      </c>
      <c r="D55" s="12" t="s">
        <v>340</v>
      </c>
      <c r="E55" s="12" t="s">
        <v>120</v>
      </c>
      <c r="F55" s="12" t="s">
        <v>589</v>
      </c>
      <c r="G55" s="14" t="s">
        <v>341</v>
      </c>
      <c r="H55" s="14" t="s">
        <v>599</v>
      </c>
      <c r="I55" s="15">
        <f>427/600</f>
        <v>0.71166666666666667</v>
      </c>
      <c r="J55" s="13" t="s">
        <v>6</v>
      </c>
    </row>
    <row r="56" spans="1:10" ht="45">
      <c r="A56" s="13">
        <v>55</v>
      </c>
      <c r="B56" s="12" t="s">
        <v>342</v>
      </c>
      <c r="C56" s="14" t="s">
        <v>343</v>
      </c>
      <c r="D56" s="12" t="s">
        <v>344</v>
      </c>
      <c r="E56" s="12" t="s">
        <v>120</v>
      </c>
      <c r="F56" s="12" t="s">
        <v>556</v>
      </c>
      <c r="G56" s="14" t="s">
        <v>345</v>
      </c>
      <c r="H56" s="14" t="s">
        <v>599</v>
      </c>
      <c r="I56" s="15">
        <f>584/600</f>
        <v>0.97333333333333338</v>
      </c>
      <c r="J56" s="13" t="s">
        <v>9</v>
      </c>
    </row>
    <row r="57" spans="1:10" ht="60">
      <c r="A57" s="13">
        <v>56</v>
      </c>
      <c r="B57" s="12" t="s">
        <v>346</v>
      </c>
      <c r="C57" s="14" t="s">
        <v>347</v>
      </c>
      <c r="D57" s="12" t="s">
        <v>201</v>
      </c>
      <c r="E57" s="12" t="s">
        <v>120</v>
      </c>
      <c r="F57" s="12" t="s">
        <v>594</v>
      </c>
      <c r="G57" s="14" t="s">
        <v>348</v>
      </c>
      <c r="H57" s="14" t="s">
        <v>599</v>
      </c>
      <c r="I57" s="15">
        <v>0.873</v>
      </c>
      <c r="J57" s="13" t="s">
        <v>8</v>
      </c>
    </row>
    <row r="58" spans="1:10" ht="45">
      <c r="A58" s="13">
        <v>57</v>
      </c>
      <c r="B58" s="12" t="s">
        <v>349</v>
      </c>
      <c r="C58" s="14" t="s">
        <v>350</v>
      </c>
      <c r="D58" s="12" t="s">
        <v>351</v>
      </c>
      <c r="E58" s="12" t="s">
        <v>120</v>
      </c>
      <c r="F58" s="12" t="s">
        <v>575</v>
      </c>
      <c r="G58" s="14" t="s">
        <v>352</v>
      </c>
      <c r="H58" s="12" t="s">
        <v>3</v>
      </c>
      <c r="I58" s="15">
        <f>353/600</f>
        <v>0.58833333333333337</v>
      </c>
      <c r="J58" s="13" t="s">
        <v>6</v>
      </c>
    </row>
    <row r="59" spans="1:10" ht="45">
      <c r="A59" s="13">
        <v>58</v>
      </c>
      <c r="B59" s="12" t="s">
        <v>353</v>
      </c>
      <c r="C59" s="14" t="s">
        <v>354</v>
      </c>
      <c r="D59" s="12" t="s">
        <v>355</v>
      </c>
      <c r="E59" s="12" t="s">
        <v>120</v>
      </c>
      <c r="F59" s="12" t="s">
        <v>588</v>
      </c>
      <c r="G59" s="14" t="s">
        <v>356</v>
      </c>
      <c r="H59" s="14" t="s">
        <v>599</v>
      </c>
      <c r="I59" s="15">
        <f>501/600</f>
        <v>0.83499999999999996</v>
      </c>
      <c r="J59" s="13" t="s">
        <v>8</v>
      </c>
    </row>
    <row r="60" spans="1:10" ht="60">
      <c r="A60" s="13">
        <v>59</v>
      </c>
      <c r="B60" s="12" t="s">
        <v>357</v>
      </c>
      <c r="C60" s="14" t="s">
        <v>358</v>
      </c>
      <c r="D60" s="12" t="s">
        <v>213</v>
      </c>
      <c r="E60" s="12" t="s">
        <v>120</v>
      </c>
      <c r="F60" s="12" t="s">
        <v>591</v>
      </c>
      <c r="G60" s="14" t="s">
        <v>359</v>
      </c>
      <c r="H60" s="14" t="s">
        <v>599</v>
      </c>
      <c r="I60" s="15">
        <f>562/600</f>
        <v>0.93666666666666665</v>
      </c>
      <c r="J60" s="13" t="s">
        <v>0</v>
      </c>
    </row>
    <row r="61" spans="1:10" ht="45">
      <c r="A61" s="13">
        <v>60</v>
      </c>
      <c r="B61" s="12" t="s">
        <v>360</v>
      </c>
      <c r="C61" s="14" t="s">
        <v>361</v>
      </c>
      <c r="D61" s="12" t="s">
        <v>362</v>
      </c>
      <c r="E61" s="12" t="s">
        <v>120</v>
      </c>
      <c r="F61" s="12" t="s">
        <v>582</v>
      </c>
      <c r="G61" s="14" t="s">
        <v>363</v>
      </c>
      <c r="H61" s="14" t="s">
        <v>599</v>
      </c>
      <c r="I61" s="15">
        <f>566/600</f>
        <v>0.94333333333333336</v>
      </c>
      <c r="J61" s="13" t="s">
        <v>8</v>
      </c>
    </row>
    <row r="62" spans="1:10" ht="45">
      <c r="A62" s="13">
        <v>61</v>
      </c>
      <c r="B62" s="12" t="s">
        <v>364</v>
      </c>
      <c r="C62" s="14" t="s">
        <v>365</v>
      </c>
      <c r="D62" s="12" t="s">
        <v>366</v>
      </c>
      <c r="E62" s="12" t="s">
        <v>120</v>
      </c>
      <c r="F62" s="12" t="s">
        <v>592</v>
      </c>
      <c r="G62" s="14" t="s">
        <v>367</v>
      </c>
      <c r="H62" s="14" t="s">
        <v>599</v>
      </c>
      <c r="I62" s="15">
        <f>553/600</f>
        <v>0.92166666666666663</v>
      </c>
      <c r="J62" s="13" t="s">
        <v>8</v>
      </c>
    </row>
    <row r="63" spans="1:10" ht="45">
      <c r="A63" s="13">
        <v>62</v>
      </c>
      <c r="B63" s="12" t="s">
        <v>368</v>
      </c>
      <c r="C63" s="14" t="s">
        <v>369</v>
      </c>
      <c r="D63" s="12" t="s">
        <v>370</v>
      </c>
      <c r="E63" s="12" t="s">
        <v>120</v>
      </c>
      <c r="F63" s="12" t="s">
        <v>585</v>
      </c>
      <c r="G63" s="14" t="s">
        <v>371</v>
      </c>
      <c r="H63" s="14" t="s">
        <v>599</v>
      </c>
      <c r="I63" s="15">
        <v>0.91400000000000003</v>
      </c>
      <c r="J63" s="13" t="s">
        <v>9</v>
      </c>
    </row>
    <row r="64" spans="1:10" ht="60">
      <c r="A64" s="13">
        <v>63</v>
      </c>
      <c r="B64" s="12" t="s">
        <v>372</v>
      </c>
      <c r="C64" s="14" t="s">
        <v>373</v>
      </c>
      <c r="D64" s="12" t="s">
        <v>374</v>
      </c>
      <c r="E64" s="12" t="s">
        <v>120</v>
      </c>
      <c r="F64" s="12" t="s">
        <v>590</v>
      </c>
      <c r="G64" s="14" t="s">
        <v>375</v>
      </c>
      <c r="H64" s="14" t="s">
        <v>599</v>
      </c>
      <c r="I64" s="15">
        <f>565/600</f>
        <v>0.94166666666666665</v>
      </c>
      <c r="J64" s="13" t="s">
        <v>7</v>
      </c>
    </row>
    <row r="65" spans="1:10" ht="45">
      <c r="A65" s="13">
        <v>64</v>
      </c>
      <c r="B65" s="12" t="s">
        <v>376</v>
      </c>
      <c r="C65" s="14" t="s">
        <v>377</v>
      </c>
      <c r="D65" s="12" t="s">
        <v>378</v>
      </c>
      <c r="E65" s="12" t="s">
        <v>120</v>
      </c>
      <c r="F65" s="12" t="s">
        <v>587</v>
      </c>
      <c r="G65" s="14" t="s">
        <v>379</v>
      </c>
      <c r="H65" s="14" t="s">
        <v>599</v>
      </c>
      <c r="I65" s="15">
        <f>926/1000</f>
        <v>0.92600000000000005</v>
      </c>
      <c r="J65" s="13" t="s">
        <v>2</v>
      </c>
    </row>
    <row r="66" spans="1:10" ht="45">
      <c r="A66" s="13">
        <v>65</v>
      </c>
      <c r="B66" s="12" t="s">
        <v>380</v>
      </c>
      <c r="C66" s="14" t="s">
        <v>381</v>
      </c>
      <c r="D66" s="12" t="s">
        <v>382</v>
      </c>
      <c r="E66" s="12" t="s">
        <v>120</v>
      </c>
      <c r="F66" s="12" t="s">
        <v>581</v>
      </c>
      <c r="G66" s="14" t="s">
        <v>383</v>
      </c>
      <c r="H66" s="12" t="s">
        <v>3</v>
      </c>
      <c r="I66" s="15">
        <f>571/600</f>
        <v>0.95166666666666666</v>
      </c>
      <c r="J66" s="13" t="s">
        <v>1</v>
      </c>
    </row>
    <row r="67" spans="1:10" ht="45">
      <c r="A67" s="13">
        <v>66</v>
      </c>
      <c r="B67" s="12" t="s">
        <v>384</v>
      </c>
      <c r="C67" s="14" t="s">
        <v>385</v>
      </c>
      <c r="D67" s="12" t="s">
        <v>320</v>
      </c>
      <c r="E67" s="12" t="s">
        <v>120</v>
      </c>
      <c r="F67" s="12" t="s">
        <v>558</v>
      </c>
      <c r="G67" s="14" t="s">
        <v>386</v>
      </c>
      <c r="H67" s="12" t="s">
        <v>3</v>
      </c>
      <c r="I67" s="15">
        <f>496/600</f>
        <v>0.82666666666666666</v>
      </c>
      <c r="J67" s="13" t="s">
        <v>9</v>
      </c>
    </row>
    <row r="68" spans="1:10" ht="45">
      <c r="A68" s="13">
        <v>67</v>
      </c>
      <c r="B68" s="12" t="s">
        <v>387</v>
      </c>
      <c r="C68" s="14" t="s">
        <v>388</v>
      </c>
      <c r="D68" s="12" t="s">
        <v>389</v>
      </c>
      <c r="E68" s="12" t="s">
        <v>120</v>
      </c>
      <c r="F68" s="12" t="s">
        <v>563</v>
      </c>
      <c r="G68" s="14" t="s">
        <v>390</v>
      </c>
      <c r="H68" s="12" t="s">
        <v>3</v>
      </c>
      <c r="I68" s="15">
        <f>315/600</f>
        <v>0.52500000000000002</v>
      </c>
      <c r="J68" s="13" t="s">
        <v>1</v>
      </c>
    </row>
    <row r="69" spans="1:10" ht="45">
      <c r="A69" s="13">
        <v>68</v>
      </c>
      <c r="B69" s="12" t="s">
        <v>391</v>
      </c>
      <c r="C69" s="14" t="s">
        <v>392</v>
      </c>
      <c r="D69" s="12" t="s">
        <v>393</v>
      </c>
      <c r="E69" s="12" t="s">
        <v>120</v>
      </c>
      <c r="F69" s="12" t="s">
        <v>596</v>
      </c>
      <c r="G69" s="14" t="s">
        <v>394</v>
      </c>
      <c r="H69" s="14" t="s">
        <v>599</v>
      </c>
      <c r="I69" s="15">
        <v>0.64</v>
      </c>
      <c r="J69" s="13" t="s">
        <v>9</v>
      </c>
    </row>
    <row r="70" spans="1:10" ht="75">
      <c r="A70" s="13">
        <v>69</v>
      </c>
      <c r="B70" s="12" t="s">
        <v>395</v>
      </c>
      <c r="C70" s="14" t="s">
        <v>396</v>
      </c>
      <c r="D70" s="12" t="s">
        <v>397</v>
      </c>
      <c r="E70" s="12" t="s">
        <v>120</v>
      </c>
      <c r="F70" s="12" t="s">
        <v>553</v>
      </c>
      <c r="G70" s="14" t="s">
        <v>398</v>
      </c>
      <c r="H70" s="12" t="s">
        <v>3</v>
      </c>
      <c r="I70" s="15">
        <f>448/600</f>
        <v>0.7466666666666667</v>
      </c>
      <c r="J70" s="13" t="s">
        <v>0</v>
      </c>
    </row>
    <row r="71" spans="1:10" ht="45">
      <c r="A71" s="13">
        <v>70</v>
      </c>
      <c r="B71" s="12" t="s">
        <v>399</v>
      </c>
      <c r="C71" s="14" t="s">
        <v>400</v>
      </c>
      <c r="D71" s="12" t="s">
        <v>401</v>
      </c>
      <c r="E71" s="12" t="s">
        <v>120</v>
      </c>
      <c r="F71" s="12" t="s">
        <v>554</v>
      </c>
      <c r="G71" s="14" t="s">
        <v>402</v>
      </c>
      <c r="H71" s="12" t="s">
        <v>3</v>
      </c>
      <c r="I71" s="15">
        <v>0.93600000000000005</v>
      </c>
      <c r="J71" s="13" t="s">
        <v>9</v>
      </c>
    </row>
    <row r="72" spans="1:10" ht="45">
      <c r="A72" s="13">
        <v>71</v>
      </c>
      <c r="B72" s="12" t="s">
        <v>403</v>
      </c>
      <c r="C72" s="14" t="s">
        <v>404</v>
      </c>
      <c r="D72" s="12" t="s">
        <v>405</v>
      </c>
      <c r="E72" s="12" t="s">
        <v>120</v>
      </c>
      <c r="F72" s="12" t="s">
        <v>560</v>
      </c>
      <c r="G72" s="14" t="s">
        <v>406</v>
      </c>
      <c r="H72" s="12" t="s">
        <v>3</v>
      </c>
      <c r="I72" s="15">
        <f>485/600</f>
        <v>0.80833333333333335</v>
      </c>
      <c r="J72" s="13" t="s">
        <v>8</v>
      </c>
    </row>
    <row r="73" spans="1:10" ht="45">
      <c r="A73" s="13">
        <v>72</v>
      </c>
      <c r="B73" s="12" t="s">
        <v>407</v>
      </c>
      <c r="C73" s="14" t="s">
        <v>408</v>
      </c>
      <c r="D73" s="12" t="s">
        <v>409</v>
      </c>
      <c r="E73" s="12" t="s">
        <v>120</v>
      </c>
      <c r="F73" s="12" t="s">
        <v>552</v>
      </c>
      <c r="G73" s="14" t="s">
        <v>410</v>
      </c>
      <c r="H73" s="12" t="s">
        <v>3</v>
      </c>
      <c r="I73" s="15">
        <f>518/600</f>
        <v>0.86333333333333329</v>
      </c>
      <c r="J73" s="13" t="s">
        <v>0</v>
      </c>
    </row>
    <row r="74" spans="1:10" ht="45">
      <c r="A74" s="13">
        <v>73</v>
      </c>
      <c r="B74" s="12" t="s">
        <v>411</v>
      </c>
      <c r="C74" s="14" t="s">
        <v>166</v>
      </c>
      <c r="D74" s="12" t="s">
        <v>412</v>
      </c>
      <c r="E74" s="12" t="s">
        <v>120</v>
      </c>
      <c r="F74" s="12" t="s">
        <v>597</v>
      </c>
      <c r="G74" s="14" t="s">
        <v>413</v>
      </c>
      <c r="H74" s="12" t="s">
        <v>3</v>
      </c>
      <c r="I74" s="15">
        <f>481/600</f>
        <v>0.80166666666666664</v>
      </c>
      <c r="J74" s="13" t="s">
        <v>0</v>
      </c>
    </row>
    <row r="75" spans="1:10" ht="45">
      <c r="A75" s="13">
        <v>74</v>
      </c>
      <c r="B75" s="12" t="s">
        <v>414</v>
      </c>
      <c r="C75" s="14" t="s">
        <v>415</v>
      </c>
      <c r="D75" s="12" t="s">
        <v>416</v>
      </c>
      <c r="E75" s="12" t="s">
        <v>120</v>
      </c>
      <c r="F75" s="12" t="s">
        <v>568</v>
      </c>
      <c r="G75" s="14" t="s">
        <v>417</v>
      </c>
      <c r="H75" s="12" t="s">
        <v>3</v>
      </c>
      <c r="I75" s="15">
        <f>566/600</f>
        <v>0.94333333333333336</v>
      </c>
      <c r="J75" s="13" t="s">
        <v>1</v>
      </c>
    </row>
    <row r="76" spans="1:10" ht="45">
      <c r="A76" s="13">
        <v>75</v>
      </c>
      <c r="B76" s="12" t="s">
        <v>418</v>
      </c>
      <c r="C76" s="14" t="s">
        <v>419</v>
      </c>
      <c r="D76" s="12" t="s">
        <v>115</v>
      </c>
      <c r="E76" s="12" t="s">
        <v>120</v>
      </c>
      <c r="F76" s="12" t="s">
        <v>564</v>
      </c>
      <c r="G76" s="14" t="s">
        <v>420</v>
      </c>
      <c r="H76" s="12" t="s">
        <v>3</v>
      </c>
      <c r="I76" s="15">
        <f>514/600</f>
        <v>0.85666666666666669</v>
      </c>
      <c r="J76" s="13" t="s">
        <v>9</v>
      </c>
    </row>
    <row r="77" spans="1:10" ht="45">
      <c r="A77" s="13">
        <v>76</v>
      </c>
      <c r="B77" s="12" t="s">
        <v>421</v>
      </c>
      <c r="C77" s="14" t="s">
        <v>422</v>
      </c>
      <c r="D77" s="12" t="s">
        <v>423</v>
      </c>
      <c r="E77" s="12" t="s">
        <v>120</v>
      </c>
      <c r="F77" s="12" t="s">
        <v>551</v>
      </c>
      <c r="G77" s="14" t="s">
        <v>424</v>
      </c>
      <c r="H77" s="12" t="s">
        <v>3</v>
      </c>
      <c r="I77" s="15">
        <v>0.92500000000000004</v>
      </c>
      <c r="J77" s="13" t="s">
        <v>0</v>
      </c>
    </row>
    <row r="78" spans="1:10" ht="45">
      <c r="A78" s="13">
        <v>77</v>
      </c>
      <c r="B78" s="12" t="s">
        <v>425</v>
      </c>
      <c r="C78" s="14" t="s">
        <v>426</v>
      </c>
      <c r="D78" s="12" t="s">
        <v>427</v>
      </c>
      <c r="E78" s="12" t="s">
        <v>120</v>
      </c>
      <c r="F78" s="12" t="s">
        <v>562</v>
      </c>
      <c r="G78" s="14" t="s">
        <v>428</v>
      </c>
      <c r="H78" s="12" t="s">
        <v>3</v>
      </c>
      <c r="I78" s="15">
        <f>544/600</f>
        <v>0.90666666666666662</v>
      </c>
      <c r="J78" s="13" t="s">
        <v>9</v>
      </c>
    </row>
    <row r="79" spans="1:10" ht="75">
      <c r="A79" s="13">
        <v>78</v>
      </c>
      <c r="B79" s="12" t="s">
        <v>429</v>
      </c>
      <c r="C79" s="14" t="s">
        <v>430</v>
      </c>
      <c r="D79" s="12" t="s">
        <v>142</v>
      </c>
      <c r="E79" s="12" t="s">
        <v>120</v>
      </c>
      <c r="F79" s="12" t="s">
        <v>557</v>
      </c>
      <c r="G79" s="14" t="s">
        <v>431</v>
      </c>
      <c r="H79" s="12" t="s">
        <v>3</v>
      </c>
      <c r="I79" s="15">
        <f>565/600</f>
        <v>0.94166666666666665</v>
      </c>
      <c r="J79" s="13" t="s">
        <v>8</v>
      </c>
    </row>
    <row r="80" spans="1:10" ht="45">
      <c r="A80" s="13">
        <v>79</v>
      </c>
      <c r="B80" s="12" t="s">
        <v>432</v>
      </c>
      <c r="C80" s="14" t="s">
        <v>433</v>
      </c>
      <c r="D80" s="12" t="s">
        <v>434</v>
      </c>
      <c r="E80" s="12" t="s">
        <v>120</v>
      </c>
      <c r="F80" s="12" t="s">
        <v>567</v>
      </c>
      <c r="G80" s="14" t="s">
        <v>435</v>
      </c>
      <c r="H80" s="12" t="s">
        <v>3</v>
      </c>
      <c r="I80" s="15">
        <v>0.89</v>
      </c>
      <c r="J80" s="13" t="s">
        <v>5</v>
      </c>
    </row>
    <row r="81" spans="1:10" ht="45">
      <c r="A81" s="13">
        <v>80</v>
      </c>
      <c r="B81" s="12" t="s">
        <v>436</v>
      </c>
      <c r="C81" s="14" t="s">
        <v>437</v>
      </c>
      <c r="D81" s="12" t="s">
        <v>438</v>
      </c>
      <c r="E81" s="12" t="s">
        <v>120</v>
      </c>
      <c r="F81" s="12" t="s">
        <v>560</v>
      </c>
      <c r="G81" s="14" t="s">
        <v>439</v>
      </c>
      <c r="H81" s="12" t="s">
        <v>3</v>
      </c>
      <c r="I81" s="15">
        <f>556/600</f>
        <v>0.92666666666666664</v>
      </c>
      <c r="J81" s="13" t="s">
        <v>9</v>
      </c>
    </row>
    <row r="82" spans="1:10" ht="45">
      <c r="A82" s="13">
        <v>81</v>
      </c>
      <c r="B82" s="12" t="s">
        <v>440</v>
      </c>
      <c r="C82" s="14" t="s">
        <v>441</v>
      </c>
      <c r="D82" s="12" t="s">
        <v>117</v>
      </c>
      <c r="E82" s="12" t="s">
        <v>120</v>
      </c>
      <c r="F82" s="12" t="s">
        <v>561</v>
      </c>
      <c r="G82" s="14" t="s">
        <v>442</v>
      </c>
      <c r="H82" s="12" t="s">
        <v>3</v>
      </c>
      <c r="I82" s="15">
        <f>535/600</f>
        <v>0.89166666666666672</v>
      </c>
      <c r="J82" s="13" t="s">
        <v>6</v>
      </c>
    </row>
    <row r="83" spans="1:10" ht="60">
      <c r="A83" s="13">
        <v>82</v>
      </c>
      <c r="B83" s="12" t="s">
        <v>443</v>
      </c>
      <c r="C83" s="14" t="s">
        <v>444</v>
      </c>
      <c r="D83" s="12" t="s">
        <v>116</v>
      </c>
      <c r="E83" s="12" t="s">
        <v>120</v>
      </c>
      <c r="F83" s="12" t="s">
        <v>578</v>
      </c>
      <c r="G83" s="14" t="s">
        <v>445</v>
      </c>
      <c r="H83" s="12" t="s">
        <v>3</v>
      </c>
      <c r="I83" s="15">
        <f>401/600</f>
        <v>0.66833333333333333</v>
      </c>
      <c r="J83" s="13" t="s">
        <v>1</v>
      </c>
    </row>
    <row r="84" spans="1:10" ht="45">
      <c r="A84" s="13">
        <v>83</v>
      </c>
      <c r="B84" s="12" t="s">
        <v>446</v>
      </c>
      <c r="C84" s="14" t="s">
        <v>447</v>
      </c>
      <c r="D84" s="12" t="s">
        <v>448</v>
      </c>
      <c r="E84" s="12" t="s">
        <v>120</v>
      </c>
      <c r="F84" s="12" t="s">
        <v>573</v>
      </c>
      <c r="G84" s="14" t="s">
        <v>449</v>
      </c>
      <c r="H84" s="12" t="s">
        <v>3</v>
      </c>
      <c r="I84" s="15">
        <f>540/600</f>
        <v>0.9</v>
      </c>
      <c r="J84" s="13" t="s">
        <v>6</v>
      </c>
    </row>
    <row r="85" spans="1:10" ht="60">
      <c r="A85" s="13">
        <v>84</v>
      </c>
      <c r="B85" s="12" t="s">
        <v>450</v>
      </c>
      <c r="C85" s="14" t="s">
        <v>451</v>
      </c>
      <c r="D85" s="12" t="s">
        <v>173</v>
      </c>
      <c r="E85" s="12" t="s">
        <v>120</v>
      </c>
      <c r="F85" s="12" t="s">
        <v>595</v>
      </c>
      <c r="G85" s="14" t="s">
        <v>452</v>
      </c>
      <c r="H85" s="12" t="s">
        <v>3</v>
      </c>
      <c r="I85" s="15">
        <f>530/600</f>
        <v>0.8833333333333333</v>
      </c>
      <c r="J85" s="13" t="s">
        <v>1</v>
      </c>
    </row>
    <row r="86" spans="1:10" ht="45">
      <c r="A86" s="13">
        <v>85</v>
      </c>
      <c r="B86" s="12" t="s">
        <v>453</v>
      </c>
      <c r="C86" s="14" t="s">
        <v>454</v>
      </c>
      <c r="D86" s="12" t="s">
        <v>455</v>
      </c>
      <c r="E86" s="12" t="s">
        <v>120</v>
      </c>
      <c r="F86" s="12" t="s">
        <v>584</v>
      </c>
      <c r="G86" s="14" t="s">
        <v>456</v>
      </c>
      <c r="H86" s="12" t="s">
        <v>3</v>
      </c>
      <c r="I86" s="15">
        <f>505/600</f>
        <v>0.84166666666666667</v>
      </c>
      <c r="J86" s="13" t="s">
        <v>9</v>
      </c>
    </row>
    <row r="87" spans="1:10" ht="60">
      <c r="A87" s="13">
        <v>86</v>
      </c>
      <c r="B87" s="12" t="s">
        <v>457</v>
      </c>
      <c r="C87" s="14" t="s">
        <v>458</v>
      </c>
      <c r="D87" s="12" t="s">
        <v>459</v>
      </c>
      <c r="E87" s="12" t="s">
        <v>120</v>
      </c>
      <c r="F87" s="12" t="s">
        <v>559</v>
      </c>
      <c r="G87" s="14" t="s">
        <v>460</v>
      </c>
      <c r="H87" s="12" t="s">
        <v>3</v>
      </c>
      <c r="I87" s="15">
        <f>551/600</f>
        <v>0.91833333333333333</v>
      </c>
      <c r="J87" s="13" t="s">
        <v>0</v>
      </c>
    </row>
    <row r="88" spans="1:10" ht="60">
      <c r="A88" s="13">
        <v>87</v>
      </c>
      <c r="B88" s="12" t="s">
        <v>461</v>
      </c>
      <c r="C88" s="14" t="s">
        <v>462</v>
      </c>
      <c r="D88" s="12" t="s">
        <v>463</v>
      </c>
      <c r="E88" s="12" t="s">
        <v>120</v>
      </c>
      <c r="F88" s="12" t="s">
        <v>566</v>
      </c>
      <c r="G88" s="14" t="s">
        <v>464</v>
      </c>
      <c r="H88" s="12" t="s">
        <v>3</v>
      </c>
      <c r="I88" s="15">
        <f>493/600</f>
        <v>0.82166666666666666</v>
      </c>
      <c r="J88" s="13" t="s">
        <v>1</v>
      </c>
    </row>
    <row r="89" spans="1:10" ht="60">
      <c r="A89" s="13">
        <v>88</v>
      </c>
      <c r="B89" s="12" t="s">
        <v>465</v>
      </c>
      <c r="C89" s="14" t="s">
        <v>466</v>
      </c>
      <c r="D89" s="12" t="s">
        <v>467</v>
      </c>
      <c r="E89" s="12" t="s">
        <v>120</v>
      </c>
      <c r="F89" s="12" t="s">
        <v>571</v>
      </c>
      <c r="G89" s="14" t="s">
        <v>468</v>
      </c>
      <c r="H89" s="12" t="s">
        <v>3</v>
      </c>
      <c r="I89" s="15">
        <v>0.73699999999999999</v>
      </c>
      <c r="J89" s="13" t="s">
        <v>9</v>
      </c>
    </row>
    <row r="90" spans="1:10" ht="45">
      <c r="A90" s="13">
        <v>89</v>
      </c>
      <c r="B90" s="12" t="s">
        <v>469</v>
      </c>
      <c r="C90" s="14" t="s">
        <v>470</v>
      </c>
      <c r="D90" s="12" t="s">
        <v>471</v>
      </c>
      <c r="E90" s="12" t="s">
        <v>120</v>
      </c>
      <c r="F90" s="12" t="s">
        <v>577</v>
      </c>
      <c r="G90" s="14" t="s">
        <v>472</v>
      </c>
      <c r="H90" s="12" t="s">
        <v>3</v>
      </c>
      <c r="I90" s="15">
        <f>531/600</f>
        <v>0.88500000000000001</v>
      </c>
      <c r="J90" s="13" t="s">
        <v>1</v>
      </c>
    </row>
    <row r="91" spans="1:10" ht="45">
      <c r="A91" s="13">
        <v>90</v>
      </c>
      <c r="B91" s="12" t="s">
        <v>473</v>
      </c>
      <c r="C91" s="14" t="s">
        <v>474</v>
      </c>
      <c r="D91" s="12" t="s">
        <v>475</v>
      </c>
      <c r="E91" s="12" t="s">
        <v>120</v>
      </c>
      <c r="F91" s="12" t="s">
        <v>579</v>
      </c>
      <c r="G91" s="14" t="s">
        <v>476</v>
      </c>
      <c r="H91" s="12" t="s">
        <v>3</v>
      </c>
      <c r="I91" s="15">
        <f>525/600</f>
        <v>0.875</v>
      </c>
      <c r="J91" s="13" t="s">
        <v>1</v>
      </c>
    </row>
    <row r="92" spans="1:10" ht="60">
      <c r="A92" s="13">
        <v>91</v>
      </c>
      <c r="B92" s="12" t="s">
        <v>477</v>
      </c>
      <c r="C92" s="14" t="s">
        <v>478</v>
      </c>
      <c r="D92" s="12" t="s">
        <v>479</v>
      </c>
      <c r="E92" s="12" t="s">
        <v>120</v>
      </c>
      <c r="F92" s="12" t="s">
        <v>555</v>
      </c>
      <c r="G92" s="14" t="s">
        <v>480</v>
      </c>
      <c r="H92" s="12" t="s">
        <v>3</v>
      </c>
      <c r="I92" s="15">
        <f>551/600</f>
        <v>0.91833333333333333</v>
      </c>
      <c r="J92" s="13" t="s">
        <v>9</v>
      </c>
    </row>
    <row r="93" spans="1:10" ht="60">
      <c r="A93" s="13">
        <v>92</v>
      </c>
      <c r="B93" s="12" t="s">
        <v>481</v>
      </c>
      <c r="C93" s="14" t="s">
        <v>482</v>
      </c>
      <c r="D93" s="12" t="s">
        <v>483</v>
      </c>
      <c r="E93" s="12" t="s">
        <v>120</v>
      </c>
      <c r="F93" s="12" t="s">
        <v>572</v>
      </c>
      <c r="G93" s="14" t="s">
        <v>484</v>
      </c>
      <c r="H93" s="12" t="s">
        <v>3</v>
      </c>
      <c r="I93" s="15">
        <v>0.754</v>
      </c>
      <c r="J93" s="13" t="s">
        <v>0</v>
      </c>
    </row>
    <row r="94" spans="1:10" ht="45">
      <c r="A94" s="13">
        <v>93</v>
      </c>
      <c r="B94" s="12" t="s">
        <v>485</v>
      </c>
      <c r="C94" s="14" t="s">
        <v>486</v>
      </c>
      <c r="D94" s="12" t="s">
        <v>487</v>
      </c>
      <c r="E94" s="12" t="s">
        <v>120</v>
      </c>
      <c r="F94" s="12" t="s">
        <v>569</v>
      </c>
      <c r="G94" s="14" t="s">
        <v>488</v>
      </c>
      <c r="H94" s="12" t="s">
        <v>3</v>
      </c>
      <c r="I94" s="15">
        <f>424/600</f>
        <v>0.70666666666666667</v>
      </c>
      <c r="J94" s="13" t="s">
        <v>8</v>
      </c>
    </row>
    <row r="95" spans="1:10" ht="60">
      <c r="A95" s="13">
        <v>94</v>
      </c>
      <c r="B95" s="12" t="s">
        <v>489</v>
      </c>
      <c r="C95" s="14" t="s">
        <v>490</v>
      </c>
      <c r="D95" s="12" t="s">
        <v>491</v>
      </c>
      <c r="E95" s="12" t="s">
        <v>120</v>
      </c>
      <c r="F95" s="12" t="s">
        <v>570</v>
      </c>
      <c r="G95" s="14" t="s">
        <v>492</v>
      </c>
      <c r="H95" s="12" t="s">
        <v>3</v>
      </c>
      <c r="I95" s="15">
        <f>374/600</f>
        <v>0.62333333333333329</v>
      </c>
      <c r="J95" s="13" t="s">
        <v>2</v>
      </c>
    </row>
    <row r="96" spans="1:10" ht="45">
      <c r="A96" s="13">
        <v>95</v>
      </c>
      <c r="B96" s="12" t="s">
        <v>493</v>
      </c>
      <c r="C96" s="14" t="s">
        <v>494</v>
      </c>
      <c r="D96" s="12" t="s">
        <v>495</v>
      </c>
      <c r="E96" s="12" t="s">
        <v>120</v>
      </c>
      <c r="F96" s="12" t="s">
        <v>593</v>
      </c>
      <c r="G96" s="14" t="s">
        <v>496</v>
      </c>
      <c r="H96" s="12" t="s">
        <v>3</v>
      </c>
      <c r="I96" s="15">
        <f>417/600</f>
        <v>0.69499999999999995</v>
      </c>
      <c r="J96" s="13" t="s">
        <v>8</v>
      </c>
    </row>
    <row r="97" spans="1:10" ht="60">
      <c r="A97" s="13">
        <v>96</v>
      </c>
      <c r="B97" s="12" t="s">
        <v>497</v>
      </c>
      <c r="C97" s="14" t="s">
        <v>498</v>
      </c>
      <c r="D97" s="12" t="s">
        <v>499</v>
      </c>
      <c r="E97" s="12" t="s">
        <v>120</v>
      </c>
      <c r="F97" s="12" t="s">
        <v>565</v>
      </c>
      <c r="G97" s="14" t="s">
        <v>500</v>
      </c>
      <c r="H97" s="12" t="s">
        <v>3</v>
      </c>
      <c r="I97" s="15">
        <f>545/600</f>
        <v>0.90833333333333333</v>
      </c>
      <c r="J97" s="13" t="s">
        <v>9</v>
      </c>
    </row>
    <row r="98" spans="1:10" ht="60">
      <c r="A98" s="13">
        <v>97</v>
      </c>
      <c r="B98" s="12" t="s">
        <v>187</v>
      </c>
      <c r="C98" s="14" t="s">
        <v>188</v>
      </c>
      <c r="D98" s="12" t="s">
        <v>189</v>
      </c>
      <c r="E98" s="12" t="s">
        <v>120</v>
      </c>
      <c r="F98" s="12" t="s">
        <v>586</v>
      </c>
      <c r="G98" s="14" t="s">
        <v>190</v>
      </c>
      <c r="H98" s="14" t="s">
        <v>599</v>
      </c>
      <c r="I98" s="15">
        <f>481/600</f>
        <v>0.80166666666666664</v>
      </c>
      <c r="J98" s="13" t="s">
        <v>8</v>
      </c>
    </row>
    <row r="101" spans="1:10">
      <c r="E101" t="s">
        <v>598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MS</cp:lastModifiedBy>
  <dcterms:created xsi:type="dcterms:W3CDTF">2017-02-13T10:56:58Z</dcterms:created>
  <dcterms:modified xsi:type="dcterms:W3CDTF">2021-10-23T07:36:27Z</dcterms:modified>
</cp:coreProperties>
</file>